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trlProps/ctrlProp1.xml" ContentType="application/vnd.ms-excel.controlproperties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pivotTables/pivotTable6.xml" ContentType="application/vnd.openxmlformats-officedocument.spreadsheetml.pivotTable+xml"/>
  <Override PartName="/xl/drawings/drawing8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slicers/slicer3.xml" ContentType="application/vnd.ms-excel.slicer+xml"/>
  <Override PartName="/xl/timelines/timeline1.xml" ContentType="application/vnd.ms-excel.timeline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harts/chartEx2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moje\kurs excel\"/>
    </mc:Choice>
  </mc:AlternateContent>
  <xr:revisionPtr revIDLastSave="0" documentId="13_ncr:1_{C70B8C17-DE54-426F-80B7-944F853C36DC}" xr6:coauthVersionLast="40" xr6:coauthVersionMax="40" xr10:uidLastSave="{00000000-0000-0000-0000-000000000000}"/>
  <bookViews>
    <workbookView xWindow="5985" yWindow="3030" windowWidth="18000" windowHeight="9810" activeTab="1" xr2:uid="{C77984E2-EA28-4460-9C24-D16725DB3249}"/>
  </bookViews>
  <sheets>
    <sheet name="Pulpit" sheetId="1" r:id="rId1"/>
    <sheet name="przyklad1" sheetId="5" r:id="rId2"/>
    <sheet name="Porzucone" sheetId="3" state="hidden" r:id="rId3"/>
    <sheet name="Arkusz4" sheetId="4" state="hidden" r:id="rId4"/>
    <sheet name="Arkusz6" sheetId="6" state="hidden" r:id="rId5"/>
    <sheet name="Arkusz7" sheetId="7" state="hidden" r:id="rId6"/>
    <sheet name="przyklad2" sheetId="8" r:id="rId7"/>
    <sheet name="przykład3" sheetId="9" r:id="rId8"/>
    <sheet name="przykład4" sheetId="10" r:id="rId9"/>
    <sheet name="Dane" sheetId="2" r:id="rId10"/>
  </sheets>
  <externalReferences>
    <externalReference r:id="rId11"/>
    <externalReference r:id="rId12"/>
  </externalReferences>
  <definedNames>
    <definedName name="_xlchart.v5.0" hidden="1">Dane!$D$1</definedName>
    <definedName name="_xlchart.v5.1" hidden="1">Dane!$D$2:$D$558</definedName>
    <definedName name="_xlchart.v5.2" hidden="1">Dane!$J$1</definedName>
    <definedName name="_xlchart.v5.3" hidden="1">Dane!$J$2:$J$558</definedName>
    <definedName name="_xlchart.v5.4" hidden="1">Dane!$D$1</definedName>
    <definedName name="_xlchart.v5.5" hidden="1">Dane!$D$2:$D$558</definedName>
    <definedName name="_xlchart.v5.6" hidden="1">Dane!$J$1</definedName>
    <definedName name="_xlchart.v5.7" hidden="1">Dane!$J$2:$J$558</definedName>
    <definedName name="Fragmentator_Dostawca">#N/A</definedName>
    <definedName name="Fragmentator_Lata">#N/A</definedName>
    <definedName name="Fragmentator_Państwo">#N/A</definedName>
    <definedName name="Fragmentator_Sprzedawca">#N/A</definedName>
    <definedName name="Kwartał">#REF!</definedName>
    <definedName name="miesiące">[1]Zad19!$A$4:$A$15</definedName>
    <definedName name="NatywnaOśCzasu_Data_zamówienia">#N/A</definedName>
    <definedName name="Przedstawiciel">#REF!</definedName>
    <definedName name="przedstawiciele">#REF!</definedName>
    <definedName name="Region">#REF!</definedName>
    <definedName name="tablicaWydatki" localSheetId="7">#REF!:INDEX(wydatki,MATCH(999999999,wydatki))</definedName>
    <definedName name="tablicaWydatki">#REF!:INDEX(wydatki,MATCH(999999999,wydatki))</definedName>
    <definedName name="Wartość_sprzedaży">#REF!</definedName>
    <definedName name="wydatki">#REF!</definedName>
    <definedName name="zakres">#REF!:INDEX(#REF!,MATCH(99999999,#REF!))</definedName>
  </definedNames>
  <calcPr calcId="191029"/>
  <pivotCaches>
    <pivotCache cacheId="8" r:id="rId13"/>
    <pivotCache cacheId="9" r:id="rId14"/>
    <pivotCache cacheId="10" r:id="rId15"/>
  </pivotCaches>
  <extLst>
    <ext xmlns:x14="http://schemas.microsoft.com/office/spreadsheetml/2009/9/main" uri="{BBE1A952-AA13-448e-AADC-164F8A28A991}">
      <x14:slicerCaches>
        <x14:slicerCache r:id="rId16"/>
        <x14:slicerCache r:id="rId17"/>
        <x14:slicerCache r:id="rId18"/>
        <x14:slicerCache r:id="rId1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20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0" i="10" l="1"/>
  <c r="A50" i="10"/>
  <c r="B49" i="10"/>
  <c r="A49" i="10"/>
  <c r="B48" i="10"/>
  <c r="A48" i="10"/>
  <c r="B47" i="10"/>
  <c r="A47" i="10"/>
  <c r="B46" i="10"/>
  <c r="A46" i="10"/>
  <c r="B45" i="10"/>
  <c r="A45" i="10"/>
  <c r="B44" i="10"/>
  <c r="A44" i="10"/>
  <c r="T29" i="10"/>
  <c r="Q29" i="10"/>
  <c r="Q1" i="10"/>
  <c r="L26" i="9"/>
  <c r="L25" i="9" s="1"/>
  <c r="L24" i="9" s="1"/>
  <c r="L23" i="9" s="1"/>
  <c r="L22" i="9" s="1"/>
  <c r="L21" i="9" s="1"/>
  <c r="L20" i="9" s="1"/>
  <c r="L19" i="9" s="1"/>
  <c r="L18" i="9" s="1"/>
  <c r="K26" i="9"/>
  <c r="K25" i="9" s="1"/>
  <c r="K24" i="9" s="1"/>
  <c r="K23" i="9" s="1"/>
  <c r="K22" i="9" s="1"/>
  <c r="K21" i="9" s="1"/>
  <c r="K20" i="9" s="1"/>
  <c r="K19" i="9" s="1"/>
  <c r="K18" i="9" s="1"/>
  <c r="J26" i="9"/>
  <c r="J25" i="9" s="1"/>
  <c r="J24" i="9" s="1"/>
  <c r="J23" i="9" s="1"/>
  <c r="J22" i="9" s="1"/>
  <c r="J21" i="9" s="1"/>
  <c r="J20" i="9" s="1"/>
  <c r="J19" i="9" s="1"/>
  <c r="J18" i="9" s="1"/>
  <c r="I26" i="9"/>
  <c r="H26" i="9"/>
  <c r="H25" i="9" s="1"/>
  <c r="H24" i="9" s="1"/>
  <c r="H23" i="9" s="1"/>
  <c r="H22" i="9" s="1"/>
  <c r="H21" i="9" s="1"/>
  <c r="H20" i="9" s="1"/>
  <c r="H19" i="9" s="1"/>
  <c r="H18" i="9" s="1"/>
  <c r="G26" i="9"/>
  <c r="F26" i="9"/>
  <c r="E26" i="9"/>
  <c r="D26" i="9"/>
  <c r="C26" i="9"/>
  <c r="C25" i="9" s="1"/>
  <c r="C24" i="9" s="1"/>
  <c r="C23" i="9" s="1"/>
  <c r="C22" i="9" s="1"/>
  <c r="C21" i="9" s="1"/>
  <c r="C20" i="9" s="1"/>
  <c r="C19" i="9" s="1"/>
  <c r="C18" i="9" s="1"/>
  <c r="I25" i="9"/>
  <c r="G25" i="9"/>
  <c r="F25" i="9"/>
  <c r="E25" i="9"/>
  <c r="E24" i="9" s="1"/>
  <c r="E23" i="9" s="1"/>
  <c r="E22" i="9" s="1"/>
  <c r="E21" i="9" s="1"/>
  <c r="E20" i="9" s="1"/>
  <c r="E19" i="9" s="1"/>
  <c r="E18" i="9" s="1"/>
  <c r="D25" i="9"/>
  <c r="D24" i="9" s="1"/>
  <c r="D23" i="9" s="1"/>
  <c r="D22" i="9" s="1"/>
  <c r="D21" i="9" s="1"/>
  <c r="D20" i="9" s="1"/>
  <c r="D19" i="9" s="1"/>
  <c r="D18" i="9" s="1"/>
  <c r="I24" i="9"/>
  <c r="G24" i="9"/>
  <c r="G23" i="9" s="1"/>
  <c r="G22" i="9" s="1"/>
  <c r="G21" i="9" s="1"/>
  <c r="G20" i="9" s="1"/>
  <c r="G19" i="9" s="1"/>
  <c r="G18" i="9" s="1"/>
  <c r="F24" i="9"/>
  <c r="F23" i="9" s="1"/>
  <c r="F22" i="9" s="1"/>
  <c r="F21" i="9" s="1"/>
  <c r="F20" i="9" s="1"/>
  <c r="F19" i="9" s="1"/>
  <c r="F18" i="9" s="1"/>
  <c r="I23" i="9"/>
  <c r="I22" i="9" s="1"/>
  <c r="I21" i="9" s="1"/>
  <c r="I20" i="9" s="1"/>
  <c r="I19" i="9" s="1"/>
  <c r="I18" i="9" s="1"/>
  <c r="H18" i="8"/>
  <c r="G18" i="8"/>
  <c r="F18" i="8"/>
  <c r="E18" i="8"/>
  <c r="D18" i="8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C15" i="5"/>
  <c r="B17" i="5" s="1"/>
  <c r="D17" i="5" s="1"/>
  <c r="B15" i="5"/>
  <c r="C5" i="7"/>
  <c r="A6" i="10"/>
  <c r="A12" i="10"/>
  <c r="W29" i="10" l="1"/>
  <c r="E558" i="2" l="1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2" i="3"/>
</calcChain>
</file>

<file path=xl/sharedStrings.xml><?xml version="1.0" encoding="utf-8"?>
<sst xmlns="http://schemas.openxmlformats.org/spreadsheetml/2006/main" count="2544" uniqueCount="477">
  <si>
    <t>Order Number</t>
  </si>
  <si>
    <t>Order Status</t>
  </si>
  <si>
    <t>Order Date</t>
  </si>
  <si>
    <t>Zip (Billing)</t>
  </si>
  <si>
    <t>Email (Billing)</t>
  </si>
  <si>
    <t>First Name (Shipping)</t>
  </si>
  <si>
    <t>Zip (Shipping)</t>
  </si>
  <si>
    <t>Item # #1</t>
  </si>
  <si>
    <t>SKU #1</t>
  </si>
  <si>
    <t>Item Cost #1</t>
  </si>
  <si>
    <t>Zrealizowane</t>
  </si>
  <si>
    <t>86-141</t>
  </si>
  <si>
    <t>s</t>
  </si>
  <si>
    <t>lotp</t>
  </si>
  <si>
    <t>ssp</t>
  </si>
  <si>
    <t>Anulowane</t>
  </si>
  <si>
    <t>44-100</t>
  </si>
  <si>
    <t>sadf</t>
  </si>
  <si>
    <t>-</t>
  </si>
  <si>
    <t>Jan</t>
  </si>
  <si>
    <t>59-101</t>
  </si>
  <si>
    <t>Małgorzata</t>
  </si>
  <si>
    <t>81-817</t>
  </si>
  <si>
    <t>Michał</t>
  </si>
  <si>
    <t>31-970</t>
  </si>
  <si>
    <t>Ewelina</t>
  </si>
  <si>
    <t>62-081</t>
  </si>
  <si>
    <t>Agnieszka</t>
  </si>
  <si>
    <t>01-946</t>
  </si>
  <si>
    <t>59-430</t>
  </si>
  <si>
    <t>Piotr</t>
  </si>
  <si>
    <t>05-152</t>
  </si>
  <si>
    <t>Jakub</t>
  </si>
  <si>
    <t>42-300</t>
  </si>
  <si>
    <t>Marta</t>
  </si>
  <si>
    <t>41-500</t>
  </si>
  <si>
    <t>Katarzyna</t>
  </si>
  <si>
    <t>50-039</t>
  </si>
  <si>
    <t>05-091</t>
  </si>
  <si>
    <t>Marcin</t>
  </si>
  <si>
    <t>53-621</t>
  </si>
  <si>
    <t>43-140</t>
  </si>
  <si>
    <t>Damian</t>
  </si>
  <si>
    <t>00-716</t>
  </si>
  <si>
    <t>Anna</t>
  </si>
  <si>
    <t>82-500</t>
  </si>
  <si>
    <t>Bartek</t>
  </si>
  <si>
    <t>60-566</t>
  </si>
  <si>
    <t>67-100</t>
  </si>
  <si>
    <t>53-611</t>
  </si>
  <si>
    <t>Karolina</t>
  </si>
  <si>
    <t>44-114</t>
  </si>
  <si>
    <t>01-188</t>
  </si>
  <si>
    <t>Joanna</t>
  </si>
  <si>
    <t>61-619</t>
  </si>
  <si>
    <t>JUSTYNA</t>
  </si>
  <si>
    <t>01-426</t>
  </si>
  <si>
    <t>62-003</t>
  </si>
  <si>
    <t>KATARZYNA</t>
  </si>
  <si>
    <t>31-610</t>
  </si>
  <si>
    <t>Magdalena</t>
  </si>
  <si>
    <t>27-670</t>
  </si>
  <si>
    <t>Paulina</t>
  </si>
  <si>
    <t>30-149</t>
  </si>
  <si>
    <t>Grzegorz</t>
  </si>
  <si>
    <t>30-040</t>
  </si>
  <si>
    <t>09-400</t>
  </si>
  <si>
    <t>Adam</t>
  </si>
  <si>
    <t>47-180</t>
  </si>
  <si>
    <t>Iwona</t>
  </si>
  <si>
    <t>50-150</t>
  </si>
  <si>
    <t>Robert</t>
  </si>
  <si>
    <t>91-371</t>
  </si>
  <si>
    <t>41-303</t>
  </si>
  <si>
    <t>Monika</t>
  </si>
  <si>
    <t>67-300</t>
  </si>
  <si>
    <t>62-800</t>
  </si>
  <si>
    <t>02-495</t>
  </si>
  <si>
    <t>Emil</t>
  </si>
  <si>
    <t>38-200</t>
  </si>
  <si>
    <t>Kamil</t>
  </si>
  <si>
    <t>55-093</t>
  </si>
  <si>
    <t>54-611</t>
  </si>
  <si>
    <t>26-600</t>
  </si>
  <si>
    <t>Emilia</t>
  </si>
  <si>
    <t>97-200</t>
  </si>
  <si>
    <t>99-400</t>
  </si>
  <si>
    <t>Rafał</t>
  </si>
  <si>
    <t>04-087</t>
  </si>
  <si>
    <t>Irena</t>
  </si>
  <si>
    <t>Konrad</t>
  </si>
  <si>
    <t>05-270</t>
  </si>
  <si>
    <t>61-131</t>
  </si>
  <si>
    <t>Krzysztof</t>
  </si>
  <si>
    <t>26-110</t>
  </si>
  <si>
    <t>05-400</t>
  </si>
  <si>
    <t>80-177</t>
  </si>
  <si>
    <t>63-100</t>
  </si>
  <si>
    <t>Dawid</t>
  </si>
  <si>
    <t>25-431</t>
  </si>
  <si>
    <t>Rafal</t>
  </si>
  <si>
    <t>31-202</t>
  </si>
  <si>
    <t>Sylwia</t>
  </si>
  <si>
    <t>56-400</t>
  </si>
  <si>
    <t>98-200</t>
  </si>
  <si>
    <t>70-110</t>
  </si>
  <si>
    <t>Agata</t>
  </si>
  <si>
    <t>35-505</t>
  </si>
  <si>
    <t>01-494</t>
  </si>
  <si>
    <t>51-138</t>
  </si>
  <si>
    <t>32-085</t>
  </si>
  <si>
    <t>Paweł</t>
  </si>
  <si>
    <t>01-248</t>
  </si>
  <si>
    <t>Magda</t>
  </si>
  <si>
    <t>02-991</t>
  </si>
  <si>
    <t>Aleksander</t>
  </si>
  <si>
    <t>00-745</t>
  </si>
  <si>
    <t>80-601</t>
  </si>
  <si>
    <t>Daniel</t>
  </si>
  <si>
    <t>02-392</t>
  </si>
  <si>
    <t>Andrzej</t>
  </si>
  <si>
    <t>40-668</t>
  </si>
  <si>
    <t>Oskar</t>
  </si>
  <si>
    <t>02-493</t>
  </si>
  <si>
    <t>05-870</t>
  </si>
  <si>
    <t>32-089</t>
  </si>
  <si>
    <t>80-254</t>
  </si>
  <si>
    <t>51-169</t>
  </si>
  <si>
    <t>05-520</t>
  </si>
  <si>
    <t>80-457</t>
  </si>
  <si>
    <t>73-155</t>
  </si>
  <si>
    <t>62-052</t>
  </si>
  <si>
    <t>32-660</t>
  </si>
  <si>
    <t>85-346</t>
  </si>
  <si>
    <t>41-710</t>
  </si>
  <si>
    <t>59-700</t>
  </si>
  <si>
    <t>03-982</t>
  </si>
  <si>
    <t>02-796</t>
  </si>
  <si>
    <t>02-591</t>
  </si>
  <si>
    <t>04-072</t>
  </si>
  <si>
    <t>01-464</t>
  </si>
  <si>
    <t>51-250</t>
  </si>
  <si>
    <t>59-850</t>
  </si>
  <si>
    <t>96-325</t>
  </si>
  <si>
    <t>60-576</t>
  </si>
  <si>
    <t>61-616</t>
  </si>
  <si>
    <t>55-520</t>
  </si>
  <si>
    <t>96-321</t>
  </si>
  <si>
    <t>5-720</t>
  </si>
  <si>
    <t>44-253</t>
  </si>
  <si>
    <t>30-619</t>
  </si>
  <si>
    <t>57-520</t>
  </si>
  <si>
    <t>61-741</t>
  </si>
  <si>
    <t>43-190</t>
  </si>
  <si>
    <t>23-155</t>
  </si>
  <si>
    <t>37-716</t>
  </si>
  <si>
    <t>04-045</t>
  </si>
  <si>
    <t>35-106</t>
  </si>
  <si>
    <t>05-822</t>
  </si>
  <si>
    <t>95-200</t>
  </si>
  <si>
    <t>99-420</t>
  </si>
  <si>
    <t>01-190</t>
  </si>
  <si>
    <t>03-543</t>
  </si>
  <si>
    <t>63-112</t>
  </si>
  <si>
    <t>30-638</t>
  </si>
  <si>
    <t>35-103</t>
  </si>
  <si>
    <t>02-758</t>
  </si>
  <si>
    <t>02-672</t>
  </si>
  <si>
    <t>02-743</t>
  </si>
  <si>
    <t>02-767</t>
  </si>
  <si>
    <t>44-121</t>
  </si>
  <si>
    <t>31-843</t>
  </si>
  <si>
    <t>20-582</t>
  </si>
  <si>
    <t>35-077</t>
  </si>
  <si>
    <t>21-100</t>
  </si>
  <si>
    <t>42-290</t>
  </si>
  <si>
    <t>60-681</t>
  </si>
  <si>
    <t>32-400</t>
  </si>
  <si>
    <t>50-570</t>
  </si>
  <si>
    <t>41-707</t>
  </si>
  <si>
    <t>56-120</t>
  </si>
  <si>
    <t>25-380</t>
  </si>
  <si>
    <t>99-300</t>
  </si>
  <si>
    <t>01-142</t>
  </si>
  <si>
    <t>32-005</t>
  </si>
  <si>
    <t>44-337</t>
  </si>
  <si>
    <t>54-402</t>
  </si>
  <si>
    <t>28-400</t>
  </si>
  <si>
    <t>55-100</t>
  </si>
  <si>
    <t>01-991</t>
  </si>
  <si>
    <t>44-240</t>
  </si>
  <si>
    <t>00-137</t>
  </si>
  <si>
    <t>0-296</t>
  </si>
  <si>
    <t>05-816</t>
  </si>
  <si>
    <t>64-730</t>
  </si>
  <si>
    <t>42-207</t>
  </si>
  <si>
    <t>47-440</t>
  </si>
  <si>
    <t>87-100</t>
  </si>
  <si>
    <t>05-304</t>
  </si>
  <si>
    <t>02-785</t>
  </si>
  <si>
    <t>03-043</t>
  </si>
  <si>
    <t>05-420</t>
  </si>
  <si>
    <t>81-107</t>
  </si>
  <si>
    <t>02-778</t>
  </si>
  <si>
    <t>03-890</t>
  </si>
  <si>
    <t>50-421</t>
  </si>
  <si>
    <t>82-300</t>
  </si>
  <si>
    <t>32-020</t>
  </si>
  <si>
    <t>93-574</t>
  </si>
  <si>
    <t>95-040</t>
  </si>
  <si>
    <t>96-300</t>
  </si>
  <si>
    <t>38-516</t>
  </si>
  <si>
    <t>40-781</t>
  </si>
  <si>
    <t>76-200</t>
  </si>
  <si>
    <t>43-300</t>
  </si>
  <si>
    <t>02-797</t>
  </si>
  <si>
    <t>53-325</t>
  </si>
  <si>
    <t>05-806</t>
  </si>
  <si>
    <t>00-553</t>
  </si>
  <si>
    <t>31-339</t>
  </si>
  <si>
    <t>01-231</t>
  </si>
  <si>
    <t>62-004</t>
  </si>
  <si>
    <t>95-070</t>
  </si>
  <si>
    <t>05-200</t>
  </si>
  <si>
    <t>31-279</t>
  </si>
  <si>
    <t>00-120</t>
  </si>
  <si>
    <t>46-060</t>
  </si>
  <si>
    <t>26-920</t>
  </si>
  <si>
    <t>55-220</t>
  </si>
  <si>
    <t>68-200</t>
  </si>
  <si>
    <t>52-022</t>
  </si>
  <si>
    <t>11-300</t>
  </si>
  <si>
    <t>50-203</t>
  </si>
  <si>
    <t>59-220</t>
  </si>
  <si>
    <t>20-834</t>
  </si>
  <si>
    <t>92-402</t>
  </si>
  <si>
    <t>09-500</t>
  </si>
  <si>
    <t>50-525</t>
  </si>
  <si>
    <t>08-330</t>
  </si>
  <si>
    <t>09-407</t>
  </si>
  <si>
    <t>32-065</t>
  </si>
  <si>
    <t>32-420</t>
  </si>
  <si>
    <t>50-226</t>
  </si>
  <si>
    <t>02-775</t>
  </si>
  <si>
    <t>30-698</t>
  </si>
  <si>
    <t>40-731</t>
  </si>
  <si>
    <t>60-860</t>
  </si>
  <si>
    <t>83-262</t>
  </si>
  <si>
    <t>80-320</t>
  </si>
  <si>
    <t>04-041</t>
  </si>
  <si>
    <t>96-315</t>
  </si>
  <si>
    <t>54-424</t>
  </si>
  <si>
    <t>31-559</t>
  </si>
  <si>
    <t>96-320</t>
  </si>
  <si>
    <t>43-400</t>
  </si>
  <si>
    <t>30-392</t>
  </si>
  <si>
    <t>8-410</t>
  </si>
  <si>
    <t>81-820</t>
  </si>
  <si>
    <t>40-145</t>
  </si>
  <si>
    <t>01-926</t>
  </si>
  <si>
    <t>31-920</t>
  </si>
  <si>
    <t>71-504</t>
  </si>
  <si>
    <t>01-470</t>
  </si>
  <si>
    <t>51-313</t>
  </si>
  <si>
    <t>01-604</t>
  </si>
  <si>
    <t>27-400</t>
  </si>
  <si>
    <t>60-007</t>
  </si>
  <si>
    <t>04-384</t>
  </si>
  <si>
    <t>37-120</t>
  </si>
  <si>
    <t>51-114</t>
  </si>
  <si>
    <t>65-547</t>
  </si>
  <si>
    <t>11-111</t>
  </si>
  <si>
    <t>05-123</t>
  </si>
  <si>
    <t>25-437</t>
  </si>
  <si>
    <t>03-987</t>
  </si>
  <si>
    <t>31-623</t>
  </si>
  <si>
    <t>05-805</t>
  </si>
  <si>
    <t>05-530</t>
  </si>
  <si>
    <t>33-101</t>
  </si>
  <si>
    <t>93-519</t>
  </si>
  <si>
    <t>62-300</t>
  </si>
  <si>
    <t>31-866</t>
  </si>
  <si>
    <t>02-089</t>
  </si>
  <si>
    <t>43-100</t>
  </si>
  <si>
    <t>tp</t>
  </si>
  <si>
    <t>28-300</t>
  </si>
  <si>
    <t>40-067</t>
  </si>
  <si>
    <t>01-016</t>
  </si>
  <si>
    <t>92-444</t>
  </si>
  <si>
    <t>81-155</t>
  </si>
  <si>
    <t>81-843</t>
  </si>
  <si>
    <t>66-450</t>
  </si>
  <si>
    <t>00-891</t>
  </si>
  <si>
    <t>80-126</t>
  </si>
  <si>
    <t>31-543</t>
  </si>
  <si>
    <t>02-577</t>
  </si>
  <si>
    <t>18-220</t>
  </si>
  <si>
    <t>03-134</t>
  </si>
  <si>
    <t>80-738</t>
  </si>
  <si>
    <t>66-400</t>
  </si>
  <si>
    <t>05-515</t>
  </si>
  <si>
    <t>85-791</t>
  </si>
  <si>
    <t>97-310</t>
  </si>
  <si>
    <t>15-482</t>
  </si>
  <si>
    <t>01-267</t>
  </si>
  <si>
    <t>91-364</t>
  </si>
  <si>
    <t>26-910</t>
  </si>
  <si>
    <t>42-224</t>
  </si>
  <si>
    <t>00-717</t>
  </si>
  <si>
    <t>97-350</t>
  </si>
  <si>
    <t>01-321</t>
  </si>
  <si>
    <t>56-300</t>
  </si>
  <si>
    <t>05-827</t>
  </si>
  <si>
    <t>08-110</t>
  </si>
  <si>
    <t>31-546</t>
  </si>
  <si>
    <t>43-176</t>
  </si>
  <si>
    <t>35-011</t>
  </si>
  <si>
    <t>92-432</t>
  </si>
  <si>
    <t>44-196</t>
  </si>
  <si>
    <t>39-400</t>
  </si>
  <si>
    <t>32-222</t>
  </si>
  <si>
    <t>5-081</t>
  </si>
  <si>
    <t>96-230</t>
  </si>
  <si>
    <t>30-072</t>
  </si>
  <si>
    <t>67-400</t>
  </si>
  <si>
    <t>96-514</t>
  </si>
  <si>
    <t>88-100</t>
  </si>
  <si>
    <t>WARSZ-AWA</t>
  </si>
  <si>
    <t>02-822</t>
  </si>
  <si>
    <t>02-127</t>
  </si>
  <si>
    <t>62-600</t>
  </si>
  <si>
    <t>05-092</t>
  </si>
  <si>
    <t>21-007</t>
  </si>
  <si>
    <t>60-651</t>
  </si>
  <si>
    <t>61-630</t>
  </si>
  <si>
    <t>35-119</t>
  </si>
  <si>
    <t>05-070</t>
  </si>
  <si>
    <t>62-080</t>
  </si>
  <si>
    <t>05-823</t>
  </si>
  <si>
    <t>35-209</t>
  </si>
  <si>
    <t>41-806</t>
  </si>
  <si>
    <t>52-012</t>
  </si>
  <si>
    <t>01-633</t>
  </si>
  <si>
    <t>93-328</t>
  </si>
  <si>
    <t>71-050</t>
  </si>
  <si>
    <t>01-756</t>
  </si>
  <si>
    <t>09-402</t>
  </si>
  <si>
    <t>35-604</t>
  </si>
  <si>
    <t>54-129</t>
  </si>
  <si>
    <t>01-167</t>
  </si>
  <si>
    <t>50-221</t>
  </si>
  <si>
    <t>80-871</t>
  </si>
  <si>
    <t>25-322</t>
  </si>
  <si>
    <t>32-310</t>
  </si>
  <si>
    <t>97-400</t>
  </si>
  <si>
    <t>53-522</t>
  </si>
  <si>
    <t>66-008</t>
  </si>
  <si>
    <t>62-100</t>
  </si>
  <si>
    <t>32-340</t>
  </si>
  <si>
    <t>71-440</t>
  </si>
  <si>
    <t>31-926</t>
  </si>
  <si>
    <t>05-120</t>
  </si>
  <si>
    <t>20-143</t>
  </si>
  <si>
    <t>12-345</t>
  </si>
  <si>
    <t>04-346</t>
  </si>
  <si>
    <t>05-555</t>
  </si>
  <si>
    <t>03-193</t>
  </si>
  <si>
    <t>41-209</t>
  </si>
  <si>
    <t>85-096</t>
  </si>
  <si>
    <t>53-406</t>
  </si>
  <si>
    <t>91-417</t>
  </si>
  <si>
    <t>01-961</t>
  </si>
  <si>
    <t>80-107</t>
  </si>
  <si>
    <t>60-688</t>
  </si>
  <si>
    <t>64-320</t>
  </si>
  <si>
    <t>07-320</t>
  </si>
  <si>
    <t>05-300</t>
  </si>
  <si>
    <t>60-792</t>
  </si>
  <si>
    <t>01-925</t>
  </si>
  <si>
    <t>43-600</t>
  </si>
  <si>
    <t>85-858</t>
  </si>
  <si>
    <t>00-660</t>
  </si>
  <si>
    <t>53-025</t>
  </si>
  <si>
    <t>85-313</t>
  </si>
  <si>
    <t>93-419</t>
  </si>
  <si>
    <t>85-240</t>
  </si>
  <si>
    <t>21-010</t>
  </si>
  <si>
    <t>64-920</t>
  </si>
  <si>
    <t>50-506</t>
  </si>
  <si>
    <t>05-803</t>
  </si>
  <si>
    <t>26-900</t>
  </si>
  <si>
    <t>50-511</t>
  </si>
  <si>
    <t>55-200</t>
  </si>
  <si>
    <t>33-240</t>
  </si>
  <si>
    <t>61-065</t>
  </si>
  <si>
    <t>65-664</t>
  </si>
  <si>
    <t>31-209</t>
  </si>
  <si>
    <t>34-100</t>
  </si>
  <si>
    <t>00-175</t>
  </si>
  <si>
    <t>44-218</t>
  </si>
  <si>
    <t>01-913</t>
  </si>
  <si>
    <t>49-300</t>
  </si>
  <si>
    <t>42-200</t>
  </si>
  <si>
    <t>97-216</t>
  </si>
  <si>
    <t>53-030</t>
  </si>
  <si>
    <t>81-881</t>
  </si>
  <si>
    <t>58-200</t>
  </si>
  <si>
    <t>04-116</t>
  </si>
  <si>
    <t>05-808</t>
  </si>
  <si>
    <t>67-200</t>
  </si>
  <si>
    <t>05-825</t>
  </si>
  <si>
    <t>80-392</t>
  </si>
  <si>
    <t>95-050</t>
  </si>
  <si>
    <t>58-307</t>
  </si>
  <si>
    <t>02-695</t>
  </si>
  <si>
    <t>02-393</t>
  </si>
  <si>
    <t>98-313</t>
  </si>
  <si>
    <t>84-200</t>
  </si>
  <si>
    <t>40-596</t>
  </si>
  <si>
    <t>50-441</t>
  </si>
  <si>
    <t>05-230</t>
  </si>
  <si>
    <t>32-744</t>
  </si>
  <si>
    <t>05-807</t>
  </si>
  <si>
    <t>03-823</t>
  </si>
  <si>
    <t>47-100</t>
  </si>
  <si>
    <t>62-709</t>
  </si>
  <si>
    <t>53-409</t>
  </si>
  <si>
    <t>61-637</t>
  </si>
  <si>
    <t>09-454</t>
  </si>
  <si>
    <t>30-348</t>
  </si>
  <si>
    <t>Etykiety wierszy</t>
  </si>
  <si>
    <t>Liczba z Order Status</t>
  </si>
  <si>
    <t>Wskaźniki</t>
  </si>
  <si>
    <t>Procent porzuconych</t>
  </si>
  <si>
    <t>2016</t>
  </si>
  <si>
    <t>2017</t>
  </si>
  <si>
    <t>Suma z Item Cost #1</t>
  </si>
  <si>
    <t>2018</t>
  </si>
  <si>
    <t>Budżet roczny</t>
  </si>
  <si>
    <t>Przychody</t>
  </si>
  <si>
    <t>Rozchody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</si>
  <si>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</si>
  <si>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</si>
  <si>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</si>
  <si>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</si>
  <si>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</si>
  <si>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</si>
  <si>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</si>
  <si>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</si>
  <si>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</si>
  <si>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</si>
  <si>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</si>
  <si>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</si>
  <si>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</si>
  <si>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Płec</t>
  </si>
  <si>
    <t>K</t>
  </si>
  <si>
    <t>M</t>
  </si>
  <si>
    <t>Liczba z Płec</t>
  </si>
  <si>
    <t>Plan</t>
  </si>
  <si>
    <t>CV</t>
  </si>
  <si>
    <t>Pierwsze 12 miesięcy pracy</t>
  </si>
  <si>
    <t>w waszej firmie</t>
  </si>
  <si>
    <t>-ciągle się rozwijam</t>
  </si>
  <si>
    <t>-jestem elastyczna</t>
  </si>
  <si>
    <t>-kliknij w suwak</t>
  </si>
  <si>
    <t>Excel</t>
  </si>
  <si>
    <t>VBA</t>
  </si>
  <si>
    <t>Angielski</t>
  </si>
  <si>
    <t>Bazy danych</t>
  </si>
  <si>
    <t>Photoshop</t>
  </si>
  <si>
    <t>Trzyfakultety Maria</t>
  </si>
  <si>
    <t>Corpo Marek</t>
  </si>
  <si>
    <t>Plan sprzedaży</t>
  </si>
  <si>
    <t>Suma z Kwota</t>
  </si>
  <si>
    <t>Aktualna data</t>
  </si>
  <si>
    <t>Do końca roku</t>
  </si>
  <si>
    <t>% palnu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</si>
</sst>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#,##0\ &quot;zł&quot;;\-#,##0\ &quot;zł&quot;"/>
    <numFmt numFmtId="8" formatCode="#,##0.00\ &quot;zł&quot;;[Red]\-#,##0.00\ &quot;zł&quot;"/>
    <numFmt numFmtId="164" formatCode=";;;"/>
    <numFmt numFmtId="165" formatCode="0&quot; dni&quot;"/>
    <numFmt numFmtId="166" formatCode="dd\-mmm\-yyyy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theme="3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50"/>
      <name val="Arial"/>
      <family val="2"/>
      <charset val="238"/>
    </font>
    <font>
      <sz val="10"/>
      <color theme="1"/>
      <name val="Arial"/>
      <family val="2"/>
      <charset val="238"/>
    </font>
    <font>
      <sz val="18"/>
      <name val="Arial"/>
      <family val="2"/>
      <charset val="238"/>
    </font>
    <font>
      <sz val="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6" fillId="0" borderId="0"/>
    <xf numFmtId="0" fontId="8" fillId="0" borderId="0"/>
    <xf numFmtId="0" fontId="6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22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0" applyNumberFormat="1"/>
    <xf numFmtId="0" fontId="0" fillId="2" borderId="0" xfId="0" applyFill="1"/>
    <xf numFmtId="0" fontId="4" fillId="2" borderId="0" xfId="2" applyFont="1" applyFill="1" applyBorder="1" applyAlignment="1"/>
    <xf numFmtId="0" fontId="3" fillId="2" borderId="2" xfId="3" applyFill="1"/>
    <xf numFmtId="9" fontId="5" fillId="2" borderId="0" xfId="0" applyNumberFormat="1" applyFont="1" applyFill="1"/>
    <xf numFmtId="0" fontId="6" fillId="0" borderId="0" xfId="4"/>
    <xf numFmtId="0" fontId="7" fillId="0" borderId="0" xfId="4" applyFont="1"/>
    <xf numFmtId="0" fontId="6" fillId="0" borderId="0" xfId="4" quotePrefix="1"/>
    <xf numFmtId="0" fontId="7" fillId="3" borderId="0" xfId="4" applyFont="1" applyFill="1" applyAlignment="1">
      <alignment horizontal="center"/>
    </xf>
    <xf numFmtId="9" fontId="6" fillId="0" borderId="0" xfId="4" applyNumberFormat="1"/>
    <xf numFmtId="10" fontId="7" fillId="0" borderId="0" xfId="4" applyNumberFormat="1" applyFont="1"/>
    <xf numFmtId="0" fontId="8" fillId="0" borderId="0" xfId="5"/>
    <xf numFmtId="164" fontId="8" fillId="5" borderId="14" xfId="5" applyNumberFormat="1" applyFill="1" applyBorder="1"/>
    <xf numFmtId="0" fontId="6" fillId="2" borderId="0" xfId="6" applyFill="1"/>
    <xf numFmtId="0" fontId="6" fillId="0" borderId="0" xfId="6"/>
    <xf numFmtId="0" fontId="7" fillId="0" borderId="0" xfId="6" applyFont="1"/>
    <xf numFmtId="0" fontId="11" fillId="0" borderId="0" xfId="6" applyFont="1"/>
    <xf numFmtId="0" fontId="11" fillId="6" borderId="0" xfId="6" applyFont="1" applyFill="1"/>
    <xf numFmtId="2" fontId="11" fillId="0" borderId="0" xfId="6" applyNumberFormat="1" applyFont="1"/>
    <xf numFmtId="0" fontId="11" fillId="0" borderId="0" xfId="6" applyFont="1" applyFill="1"/>
    <xf numFmtId="14" fontId="11" fillId="0" borderId="0" xfId="6" applyNumberFormat="1" applyFont="1" applyFill="1"/>
    <xf numFmtId="0" fontId="11" fillId="0" borderId="0" xfId="6" applyNumberFormat="1" applyFont="1" applyFill="1"/>
    <xf numFmtId="0" fontId="7" fillId="2" borderId="0" xfId="6" applyFont="1" applyFill="1"/>
    <xf numFmtId="9" fontId="7" fillId="2" borderId="0" xfId="7" applyFont="1" applyFill="1"/>
    <xf numFmtId="14" fontId="7" fillId="0" borderId="0" xfId="6" applyNumberFormat="1" applyFont="1"/>
    <xf numFmtId="0" fontId="4" fillId="2" borderId="0" xfId="2" applyFont="1" applyFill="1" applyBorder="1" applyAlignment="1">
      <alignment horizontal="center"/>
    </xf>
    <xf numFmtId="9" fontId="0" fillId="2" borderId="12" xfId="1" applyFont="1" applyFill="1" applyBorder="1" applyAlignment="1">
      <alignment horizontal="center"/>
    </xf>
    <xf numFmtId="9" fontId="0" fillId="2" borderId="13" xfId="1" applyFont="1" applyFill="1" applyBorder="1" applyAlignment="1">
      <alignment horizontal="center"/>
    </xf>
    <xf numFmtId="0" fontId="6" fillId="0" borderId="0" xfId="4" applyAlignment="1">
      <alignment horizontal="left"/>
    </xf>
    <xf numFmtId="0" fontId="6" fillId="0" borderId="0" xfId="4" quotePrefix="1" applyAlignment="1">
      <alignment horizontal="left"/>
    </xf>
    <xf numFmtId="0" fontId="8" fillId="0" borderId="0" xfId="5" applyAlignment="1">
      <alignment horizontal="center"/>
    </xf>
    <xf numFmtId="9" fontId="9" fillId="4" borderId="0" xfId="5" applyNumberFormat="1" applyFont="1" applyFill="1" applyAlignment="1">
      <alignment horizontal="center"/>
    </xf>
    <xf numFmtId="0" fontId="10" fillId="0" borderId="0" xfId="6" applyFont="1" applyAlignment="1">
      <alignment horizontal="center"/>
    </xf>
    <xf numFmtId="0" fontId="12" fillId="0" borderId="0" xfId="6" applyFont="1" applyBorder="1" applyAlignment="1">
      <alignment horizontal="center"/>
    </xf>
    <xf numFmtId="0" fontId="12" fillId="0" borderId="15" xfId="6" applyFont="1" applyBorder="1" applyAlignment="1">
      <alignment horizontal="center"/>
    </xf>
    <xf numFmtId="0" fontId="12" fillId="0" borderId="16" xfId="6" applyFont="1" applyBorder="1" applyAlignment="1">
      <alignment horizontal="center"/>
    </xf>
    <xf numFmtId="0" fontId="12" fillId="0" borderId="0" xfId="6" applyFont="1" applyAlignment="1">
      <alignment horizontal="center"/>
    </xf>
    <xf numFmtId="14" fontId="13" fillId="0" borderId="0" xfId="6" applyNumberFormat="1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3" fillId="0" borderId="15" xfId="6" applyFont="1" applyBorder="1" applyAlignment="1">
      <alignment horizontal="center"/>
    </xf>
    <xf numFmtId="165" fontId="13" fillId="0" borderId="16" xfId="6" applyNumberFormat="1" applyFont="1" applyBorder="1" applyAlignment="1">
      <alignment horizontal="center"/>
    </xf>
    <xf numFmtId="165" fontId="13" fillId="0" borderId="0" xfId="6" applyNumberFormat="1" applyFont="1" applyBorder="1" applyAlignment="1">
      <alignment horizontal="center"/>
    </xf>
    <xf numFmtId="165" fontId="13" fillId="0" borderId="15" xfId="6" applyNumberFormat="1" applyFont="1" applyBorder="1" applyAlignment="1">
      <alignment horizontal="center"/>
    </xf>
    <xf numFmtId="9" fontId="13" fillId="0" borderId="0" xfId="7" applyFont="1" applyAlignment="1">
      <alignment horizontal="center"/>
    </xf>
    <xf numFmtId="8" fontId="0" fillId="2" borderId="0" xfId="0" applyNumberFormat="1" applyFill="1"/>
  </cellXfs>
  <cellStyles count="8">
    <cellStyle name="Nagłówek 1" xfId="2" builtinId="16"/>
    <cellStyle name="Normalny" xfId="0" builtinId="0"/>
    <cellStyle name="Normalny 2" xfId="6" xr:uid="{B48F7E8A-44DE-463D-B0A9-C828F7FA4342}"/>
    <cellStyle name="Normalny 4" xfId="4" xr:uid="{638ABCBC-9043-4540-8DAF-2F58200A287C}"/>
    <cellStyle name="Normalny 7" xfId="5" xr:uid="{D80CBAAD-DFA6-4642-9B23-44A09566CDDE}"/>
    <cellStyle name="Procentowy" xfId="1" builtinId="5"/>
    <cellStyle name="Procentowy 2" xfId="7" xr:uid="{229C5559-9D0F-499C-BDF8-5E73AB979C02}"/>
    <cellStyle name="Suma" xfId="3" builtinId="25"/>
  </cellStyles>
  <dxfs count="149"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0" formatCode="General"/>
    </dxf>
    <dxf>
      <numFmt numFmtId="27" formatCode="yyyy/mm/dd\ hh:mm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2" formatCode="#,##0.00\ &quot;zł&quot;;[Red]\-#,##0.00\ &quot;zł&quot;"/>
    </dxf>
    <dxf>
      <fill>
        <patternFill>
          <bgColor theme="9" tint="-0.24994659260841701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rgb="FF0E5608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1" defaultTableStyle="TableStyleMedium2" defaultPivotStyle="PivotStyleLight16">
    <tableStyle name="SlicerStyleDark5 2" pivot="0" table="0" count="10" xr9:uid="{05A416E3-4364-431C-8414-13B6C51EE96E}">
      <tableStyleElement type="wholeTable" dxfId="148"/>
      <tableStyleElement type="headerRow" dxfId="147"/>
    </tableStyle>
  </tableStyles>
  <colors>
    <mruColors>
      <color rgb="FF4472C4"/>
      <color rgb="FF0E5608"/>
      <color rgb="FF03597F"/>
      <color rgb="FF000000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7/relationships/slicerCache" Target="slicerCaches/slicerCache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6" Type="http://schemas.microsoft.com/office/2007/relationships/slicerCache" Target="slicerCaches/slicerCache1.xml"/><Relationship Id="rId20" Type="http://schemas.microsoft.com/office/2011/relationships/timelineCache" Target="timelineCaches/timelineCach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[dashboard.xlsx]Porzucone!Tabela przestawna2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Porzucone!$B$3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Porzucone!$A$4:$A$5</c:f>
              <c:strCache>
                <c:ptCount val="2"/>
                <c:pt idx="0">
                  <c:v>Anulowane</c:v>
                </c:pt>
                <c:pt idx="1">
                  <c:v>Zrealizowane</c:v>
                </c:pt>
              </c:strCache>
            </c:strRef>
          </c:cat>
          <c:val>
            <c:numRef>
              <c:f>Porzucone!$B$4:$B$5</c:f>
              <c:numCache>
                <c:formatCode>General</c:formatCode>
                <c:ptCount val="2"/>
                <c:pt idx="0">
                  <c:v>57</c:v>
                </c:pt>
                <c:pt idx="1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F-4AEA-BBA9-19F83151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2332319"/>
        <c:axId val="824161071"/>
      </c:barChart>
      <c:catAx>
        <c:axId val="2082332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4161071"/>
        <c:crosses val="autoZero"/>
        <c:auto val="1"/>
        <c:lblAlgn val="ctr"/>
        <c:lblOffset val="100"/>
        <c:noMultiLvlLbl val="0"/>
      </c:catAx>
      <c:valAx>
        <c:axId val="82416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82332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[dashboard.xlsx]Arkusz4!Tabela przestawna3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Arkusz4!$B$3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Arkusz4!$A$4:$A$6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Arkusz4!$B$4:$B$6</c:f>
              <c:numCache>
                <c:formatCode>General</c:formatCode>
                <c:ptCount val="3"/>
                <c:pt idx="0">
                  <c:v>36707.860000000379</c:v>
                </c:pt>
                <c:pt idx="1">
                  <c:v>3555.2799999999997</c:v>
                </c:pt>
                <c:pt idx="2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0-4528-B1D5-C9B79D1B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0700895"/>
        <c:axId val="827159503"/>
      </c:barChart>
      <c:catAx>
        <c:axId val="830700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7159503"/>
        <c:crosses val="autoZero"/>
        <c:auto val="1"/>
        <c:lblAlgn val="ctr"/>
        <c:lblOffset val="100"/>
        <c:noMultiLvlLbl val="0"/>
      </c:catAx>
      <c:valAx>
        <c:axId val="827159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3070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[dashboard.xlsx]Arkusz6!Tabela przestawna4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Arkusz6!$B$3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Arkusz6!$A$4:$A$5</c:f>
              <c:strCache>
                <c:ptCount val="2"/>
                <c:pt idx="0">
                  <c:v>K</c:v>
                </c:pt>
                <c:pt idx="1">
                  <c:v>M</c:v>
                </c:pt>
              </c:strCache>
            </c:strRef>
          </c:cat>
          <c:val>
            <c:numRef>
              <c:f>Arkusz6!$B$4:$B$5</c:f>
              <c:numCache>
                <c:formatCode>General</c:formatCode>
                <c:ptCount val="2"/>
                <c:pt idx="0">
                  <c:v>103</c:v>
                </c:pt>
                <c:pt idx="1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7-49A6-9A1F-5C534A8DE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7581711"/>
        <c:axId val="792528463"/>
      </c:barChart>
      <c:catAx>
        <c:axId val="697581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92528463"/>
        <c:crosses val="autoZero"/>
        <c:auto val="1"/>
        <c:lblAlgn val="ctr"/>
        <c:lblOffset val="100"/>
        <c:noMultiLvlLbl val="0"/>
      </c:catAx>
      <c:valAx>
        <c:axId val="79252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9758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Arkusz7!$C$3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  <a:softEdge rad="25400"/>
            </a:effectLst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Arkusz7!$C$4:$C$5</c15:sqref>
                  </c15:fullRef>
                </c:ext>
              </c:extLst>
              <c:f>Arkusz7!$C$4</c:f>
              <c:numCache>
                <c:formatCode>0%</c:formatCode>
                <c:ptCount val="1"/>
                <c:pt idx="0" formatCode="General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B-4152-AE74-D242A9F01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795391"/>
        <c:axId val="795670079"/>
      </c:barChart>
      <c:catAx>
        <c:axId val="2026795391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795670079"/>
        <c:crosses val="autoZero"/>
        <c:auto val="1"/>
        <c:lblAlgn val="ctr"/>
        <c:lblOffset val="100"/>
        <c:noMultiLvlLbl val="0"/>
      </c:catAx>
      <c:valAx>
        <c:axId val="79567007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26795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3175">
              <a:solidFill>
                <a:schemeClr val="accent6">
                  <a:lumMod val="60000"/>
                  <a:lumOff val="40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317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DE-4AEE-80F9-210D938676D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17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DE-4AEE-80F9-210D938676D4}"/>
              </c:ext>
            </c:extLst>
          </c:dPt>
          <c:val>
            <c:numRef>
              <c:f>przyklad2!$D$17:$D$18</c:f>
              <c:numCache>
                <c:formatCode>0.00%</c:formatCode>
                <c:ptCount val="2"/>
                <c:pt idx="0" formatCode="0%">
                  <c:v>0.9</c:v>
                </c:pt>
                <c:pt idx="1">
                  <c:v>7.9999999999999974E-2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DE-4AEE-80F9-210D93867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3175"/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A1-4EF7-94EE-8C118C8461A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17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A1-4EF7-94EE-8C118C8461AF}"/>
              </c:ext>
            </c:extLst>
          </c:dPt>
          <c:val>
            <c:numRef>
              <c:f>przyklad2!$E$17:$E$18</c:f>
              <c:numCache>
                <c:formatCode>0.00%</c:formatCode>
                <c:ptCount val="2"/>
                <c:pt idx="0" formatCode="0%">
                  <c:v>0.7</c:v>
                </c:pt>
                <c:pt idx="1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A1-4EF7-94EE-8C118C846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6D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B8-4E66-A5A5-DEE9201C750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175">
                <a:solidFill>
                  <a:srgbClr val="FF6D6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B8-4E66-A5A5-DEE9201C7507}"/>
              </c:ext>
            </c:extLst>
          </c:dPt>
          <c:val>
            <c:numRef>
              <c:f>przyklad2!$F$17:$F$18</c:f>
              <c:numCache>
                <c:formatCode>0.00%</c:formatCode>
                <c:ptCount val="2"/>
                <c:pt idx="0" formatCode="0%">
                  <c:v>0.81</c:v>
                </c:pt>
                <c:pt idx="1">
                  <c:v>0.16999999999999996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B8-4E66-A5A5-DEE9201C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3175" cap="rnd">
              <a:solidFill>
                <a:srgbClr val="FFC000"/>
              </a:solidFill>
              <a:bevel/>
            </a:ln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3175" cap="rnd">
                <a:solidFill>
                  <a:srgbClr val="FFC000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95-4CD7-B98B-28E635EC3F7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175" cap="rnd">
                <a:solidFill>
                  <a:srgbClr val="FFC000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95-4CD7-B98B-28E635EC3F74}"/>
              </c:ext>
            </c:extLst>
          </c:dPt>
          <c:val>
            <c:numRef>
              <c:f>przyklad2!$G$17:$G$18</c:f>
              <c:numCache>
                <c:formatCode>0.00%</c:formatCode>
                <c:ptCount val="2"/>
                <c:pt idx="0" formatCode="0%">
                  <c:v>0.2</c:v>
                </c:pt>
                <c:pt idx="1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95-4CD7-B98B-28E635EC3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3175">
              <a:solidFill>
                <a:srgbClr val="0070C0"/>
              </a:solidFill>
            </a:ln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E0-4193-80C7-14A8675DB29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175"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E0-4193-80C7-14A8675DB297}"/>
              </c:ext>
            </c:extLst>
          </c:dPt>
          <c:val>
            <c:numRef>
              <c:f>przyklad2!$H$17:$H$18</c:f>
              <c:numCache>
                <c:formatCode>0.00%</c:formatCode>
                <c:ptCount val="2"/>
                <c:pt idx="0" formatCode="0%">
                  <c:v>0.34</c:v>
                </c:pt>
                <c:pt idx="1">
                  <c:v>0.6399999999999999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E0-4193-80C7-14A8675DB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Suma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1"/>
              <c:pt idx="0">
                <c:v>Argentyna</c:v>
              </c:pt>
              <c:pt idx="1">
                <c:v>Austria</c:v>
              </c:pt>
              <c:pt idx="2">
                <c:v>Belgia</c:v>
              </c:pt>
              <c:pt idx="3">
                <c:v>Brazylia</c:v>
              </c:pt>
              <c:pt idx="4">
                <c:v>Dania</c:v>
              </c:pt>
              <c:pt idx="5">
                <c:v>Finlandia</c:v>
              </c:pt>
              <c:pt idx="6">
                <c:v>Francja</c:v>
              </c:pt>
              <c:pt idx="7">
                <c:v>Hiszpania</c:v>
              </c:pt>
              <c:pt idx="8">
                <c:v>Irlandia</c:v>
              </c:pt>
              <c:pt idx="9">
                <c:v>Kanada</c:v>
              </c:pt>
              <c:pt idx="10">
                <c:v>Meksyk</c:v>
              </c:pt>
              <c:pt idx="11">
                <c:v>Niemcy</c:v>
              </c:pt>
              <c:pt idx="12">
                <c:v>Norwegia</c:v>
              </c:pt>
              <c:pt idx="13">
                <c:v>Polska</c:v>
              </c:pt>
              <c:pt idx="14">
                <c:v>Portugalia</c:v>
              </c:pt>
              <c:pt idx="15">
                <c:v>Stany Zjednoczone</c:v>
              </c:pt>
              <c:pt idx="16">
                <c:v>Szwajcaria</c:v>
              </c:pt>
              <c:pt idx="17">
                <c:v>Szwecja</c:v>
              </c:pt>
              <c:pt idx="18">
                <c:v>Wenezuela</c:v>
              </c:pt>
              <c:pt idx="19">
                <c:v>Wielka Brytania</c:v>
              </c:pt>
              <c:pt idx="20">
                <c:v>Włochy</c:v>
              </c:pt>
            </c:strLit>
          </c:cat>
          <c:val>
            <c:numLit>
              <c:formatCode>General</c:formatCode>
              <c:ptCount val="21"/>
              <c:pt idx="0">
                <c:v>1816.6</c:v>
              </c:pt>
              <c:pt idx="1">
                <c:v>56339.839999999997</c:v>
              </c:pt>
              <c:pt idx="2">
                <c:v>11434.48</c:v>
              </c:pt>
              <c:pt idx="3">
                <c:v>40209.42</c:v>
              </c:pt>
              <c:pt idx="4">
                <c:v>24015.32</c:v>
              </c:pt>
              <c:pt idx="5">
                <c:v>13437.289999999999</c:v>
              </c:pt>
              <c:pt idx="6">
                <c:v>44823.770000000004</c:v>
              </c:pt>
              <c:pt idx="7">
                <c:v>66257.399999999994</c:v>
              </c:pt>
              <c:pt idx="8">
                <c:v>21768.219999999998</c:v>
              </c:pt>
              <c:pt idx="9">
                <c:v>31298.05</c:v>
              </c:pt>
              <c:pt idx="10">
                <c:v>14349.270000000002</c:v>
              </c:pt>
              <c:pt idx="11">
                <c:v>113354.17</c:v>
              </c:pt>
              <c:pt idx="12">
                <c:v>700</c:v>
              </c:pt>
              <c:pt idx="13">
                <c:v>1207.8499999999999</c:v>
              </c:pt>
              <c:pt idx="14">
                <c:v>7191.2400000000007</c:v>
              </c:pt>
              <c:pt idx="15">
                <c:v>117574.78999999998</c:v>
              </c:pt>
              <c:pt idx="16">
                <c:v>18380.819999999996</c:v>
              </c:pt>
              <c:pt idx="17">
                <c:v>27163.68</c:v>
              </c:pt>
              <c:pt idx="18">
                <c:v>26186.48</c:v>
              </c:pt>
              <c:pt idx="19">
                <c:v>22689.06</c:v>
              </c:pt>
              <c:pt idx="20">
                <c:v>7928.0099999999993</c:v>
              </c:pt>
            </c:numLit>
          </c:val>
          <c:extLst>
            <c:ext xmlns:c16="http://schemas.microsoft.com/office/drawing/2014/chart" uri="{C3380CC4-5D6E-409C-BE32-E72D297353CC}">
              <c16:uniqueId val="{00000000-E1C7-494C-B9D2-549EFDCE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316616"/>
        <c:axId val="341317008"/>
      </c:barChart>
      <c:catAx>
        <c:axId val="341316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1317008"/>
        <c:crosses val="autoZero"/>
        <c:auto val="1"/>
        <c:lblAlgn val="ctr"/>
        <c:lblOffset val="100"/>
        <c:noMultiLvlLbl val="0"/>
      </c:catAx>
      <c:valAx>
        <c:axId val="34131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131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[2]Arkusz11!$E$3</c:f>
              <c:strCache>
                <c:ptCount val="1"/>
                <c:pt idx="0">
                  <c:v>Rok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[2]Arkusz11!$A$4:$A$8</c:f>
              <c:strCach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strCache>
            </c:strRef>
          </c:cat>
          <c:val>
            <c:numRef>
              <c:f>[2]Arkusz11!$E$4:$E$8</c:f>
              <c:numCache>
                <c:formatCode>General</c:formatCode>
                <c:ptCount val="5"/>
                <c:pt idx="0">
                  <c:v>1529.7657286432159</c:v>
                </c:pt>
                <c:pt idx="1">
                  <c:v>9500</c:v>
                </c:pt>
                <c:pt idx="2">
                  <c:v>23425</c:v>
                </c:pt>
                <c:pt idx="3">
                  <c:v>32</c:v>
                </c:pt>
                <c:pt idx="4">
                  <c:v>26322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5-4065-AEF4-FD1485B5A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1313480"/>
        <c:axId val="341313872"/>
        <c:axId val="0"/>
      </c:bar3DChart>
      <c:catAx>
        <c:axId val="341313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1313872"/>
        <c:crosses val="autoZero"/>
        <c:auto val="1"/>
        <c:lblAlgn val="ctr"/>
        <c:lblOffset val="100"/>
        <c:noMultiLvlLbl val="0"/>
      </c:catAx>
      <c:valAx>
        <c:axId val="34131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1313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[dashboard.xlsx]Arkusz4!Tabela przestawna3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Arkusz4!$B$3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Arkusz4!$A$4:$A$6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Arkusz4!$B$4:$B$6</c:f>
              <c:numCache>
                <c:formatCode>General</c:formatCode>
                <c:ptCount val="3"/>
                <c:pt idx="0">
                  <c:v>36707.860000000379</c:v>
                </c:pt>
                <c:pt idx="1">
                  <c:v>3555.2799999999997</c:v>
                </c:pt>
                <c:pt idx="2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0-4ED0-AB14-AD1D59E57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0700895"/>
        <c:axId val="827159503"/>
      </c:barChart>
      <c:catAx>
        <c:axId val="830700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7159503"/>
        <c:crosses val="autoZero"/>
        <c:auto val="1"/>
        <c:lblAlgn val="ctr"/>
        <c:lblOffset val="100"/>
        <c:noMultiLvlLbl val="0"/>
      </c:catAx>
      <c:valAx>
        <c:axId val="827159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30700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[dashboard.xlsx]Arkusz6!Tabela przestawna4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Arkusz6!$B$3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Arkusz6!$A$4:$A$5</c:f>
              <c:strCache>
                <c:ptCount val="2"/>
                <c:pt idx="0">
                  <c:v>K</c:v>
                </c:pt>
                <c:pt idx="1">
                  <c:v>M</c:v>
                </c:pt>
              </c:strCache>
            </c:strRef>
          </c:cat>
          <c:val>
            <c:numRef>
              <c:f>Arkusz6!$B$4:$B$5</c:f>
              <c:numCache>
                <c:formatCode>General</c:formatCode>
                <c:ptCount val="2"/>
                <c:pt idx="0">
                  <c:v>103</c:v>
                </c:pt>
                <c:pt idx="1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3-40F3-9BF2-C0068279F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7581711"/>
        <c:axId val="792528463"/>
      </c:barChart>
      <c:catAx>
        <c:axId val="697581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92528463"/>
        <c:crosses val="autoZero"/>
        <c:auto val="1"/>
        <c:lblAlgn val="ctr"/>
        <c:lblOffset val="100"/>
        <c:noMultiLvlLbl val="0"/>
      </c:catAx>
      <c:valAx>
        <c:axId val="79252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9758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Arkusz7!$C$3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  <a:softEdge rad="25400"/>
            </a:effectLst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Arkusz7!$C$4:$C$5</c15:sqref>
                  </c15:fullRef>
                </c:ext>
              </c:extLst>
              <c:f>Arkusz7!$C$4</c:f>
              <c:numCache>
                <c:formatCode>0%</c:formatCode>
                <c:ptCount val="1"/>
                <c:pt idx="0" formatCode="General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2-446A-A04C-13D7E97A2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795391"/>
        <c:axId val="795670079"/>
      </c:barChart>
      <c:catAx>
        <c:axId val="2026795391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795670079"/>
        <c:crosses val="autoZero"/>
        <c:auto val="1"/>
        <c:lblAlgn val="ctr"/>
        <c:lblOffset val="100"/>
        <c:noMultiLvlLbl val="0"/>
      </c:catAx>
      <c:valAx>
        <c:axId val="79567007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26795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[dashboard.xlsx]Porzucone!Tabela przestawna2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Porzucone!$B$3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Porzucone!$A$4:$A$5</c:f>
              <c:strCache>
                <c:ptCount val="2"/>
                <c:pt idx="0">
                  <c:v>Anulowane</c:v>
                </c:pt>
                <c:pt idx="1">
                  <c:v>Zrealizowane</c:v>
                </c:pt>
              </c:strCache>
            </c:strRef>
          </c:cat>
          <c:val>
            <c:numRef>
              <c:f>Porzucone!$B$4:$B$5</c:f>
              <c:numCache>
                <c:formatCode>General</c:formatCode>
                <c:ptCount val="2"/>
                <c:pt idx="0">
                  <c:v>57</c:v>
                </c:pt>
                <c:pt idx="1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A-4DF1-9EFD-2413C6986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2332319"/>
        <c:axId val="824161071"/>
      </c:barChart>
      <c:catAx>
        <c:axId val="2082332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4161071"/>
        <c:crosses val="autoZero"/>
        <c:auto val="1"/>
        <c:lblAlgn val="ctr"/>
        <c:lblOffset val="100"/>
        <c:noMultiLvlLbl val="0"/>
      </c:catAx>
      <c:valAx>
        <c:axId val="82416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8233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[dashboard.xlsx]Arkusz4!Tabela przestawna3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Arkusz4!$B$3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Arkusz4!$A$4:$A$6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Arkusz4!$B$4:$B$6</c:f>
              <c:numCache>
                <c:formatCode>General</c:formatCode>
                <c:ptCount val="3"/>
                <c:pt idx="0">
                  <c:v>36707.860000000379</c:v>
                </c:pt>
                <c:pt idx="1">
                  <c:v>3555.2799999999997</c:v>
                </c:pt>
                <c:pt idx="2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D-4F3A-96EB-59A4E876E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2885423"/>
        <c:axId val="1904070223"/>
      </c:barChart>
      <c:catAx>
        <c:axId val="8228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4070223"/>
        <c:crosses val="autoZero"/>
        <c:auto val="1"/>
        <c:lblAlgn val="ctr"/>
        <c:lblOffset val="100"/>
        <c:noMultiLvlLbl val="0"/>
      </c:catAx>
      <c:valAx>
        <c:axId val="190407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2885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[dashboard.xlsx]Arkusz4!Tabela przestawna3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Arkusz4!$B$3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Arkusz4!$A$4:$A$6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Arkusz4!$B$4:$B$6</c:f>
              <c:numCache>
                <c:formatCode>General</c:formatCode>
                <c:ptCount val="3"/>
                <c:pt idx="0">
                  <c:v>36707.860000000379</c:v>
                </c:pt>
                <c:pt idx="1">
                  <c:v>3555.2799999999997</c:v>
                </c:pt>
                <c:pt idx="2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1C0-B1AB-20CEBADAB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78861135"/>
        <c:axId val="576027167"/>
      </c:barChart>
      <c:catAx>
        <c:axId val="20788611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6027167"/>
        <c:crosses val="autoZero"/>
        <c:auto val="1"/>
        <c:lblAlgn val="ctr"/>
        <c:lblOffset val="100"/>
        <c:noMultiLvlLbl val="0"/>
      </c:catAx>
      <c:valAx>
        <c:axId val="576027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78861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[dashboard.xlsx]Arkusz4!Tabela przestawna3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Arkusz4!$B$3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Arkusz4!$A$4:$A$6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Arkusz4!$B$4:$B$6</c:f>
              <c:numCache>
                <c:formatCode>General</c:formatCode>
                <c:ptCount val="3"/>
                <c:pt idx="0">
                  <c:v>36707.860000000379</c:v>
                </c:pt>
                <c:pt idx="1">
                  <c:v>3555.2799999999997</c:v>
                </c:pt>
                <c:pt idx="2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F-46DA-9B7F-D6B5DBCC9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0144319"/>
        <c:axId val="2028196319"/>
      </c:barChart>
      <c:catAx>
        <c:axId val="820144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28196319"/>
        <c:crosses val="autoZero"/>
        <c:auto val="1"/>
        <c:lblAlgn val="ctr"/>
        <c:lblOffset val="100"/>
        <c:noMultiLvlLbl val="0"/>
      </c:catAx>
      <c:valAx>
        <c:axId val="2028196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0144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[dashboard.xlsx]Arkusz4!Tabela przestawna3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Arkusz4!$B$3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Arkusz4!$A$4:$A$6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Arkusz4!$B$4:$B$6</c:f>
              <c:numCache>
                <c:formatCode>General</c:formatCode>
                <c:ptCount val="3"/>
                <c:pt idx="0">
                  <c:v>36707.860000000379</c:v>
                </c:pt>
                <c:pt idx="1">
                  <c:v>3555.2799999999997</c:v>
                </c:pt>
                <c:pt idx="2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B-44D7-96C9-1996271D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2343903"/>
        <c:axId val="585502959"/>
      </c:barChart>
      <c:catAx>
        <c:axId val="832343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5502959"/>
        <c:crosses val="autoZero"/>
        <c:auto val="1"/>
        <c:lblAlgn val="ctr"/>
        <c:lblOffset val="100"/>
        <c:noMultiLvlLbl val="0"/>
      </c:catAx>
      <c:valAx>
        <c:axId val="585502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32343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plotSurface>
          <cx:spPr>
            <a:noFill/>
            <a:ln>
              <a:noFill/>
            </a:ln>
          </cx:spPr>
        </cx:plotSurface>
        <cx:series layoutId="regionMap" uniqueId="{504FF84D-3224-4F76-A877-B3878378BF2F}">
          <cx:spPr>
            <a:solidFill>
              <a:schemeClr val="accent1"/>
            </a:solidFill>
          </cx:spPr>
          <cx:dataId val="0"/>
          <cx:layoutPr>
            <cx:geography cultureLanguage="pl-PL" cultureRegion="PL" attribution="Obsługiwane przez usługę Bing">
              <cx:geoCache provider="{E9337A44-BEBE-4D9F-B70C-5C5E7DAFC167}">
                <cx:binary>1J3dbhxHku9fhdDVOcBhu+u7ajAawJIPhGNJI67lhQDftckeuVcUW2hS0Ih3Y8w8hGcew3c7e2fz
vc4vMisru6NKdHVWGUjtLnYX4kQzO/6MyMj4+Mcfz//6h/PL9Wp38te3l1fXfzj/68MHP9zcvPvD
F19cn/+wfru6XrzdnO+219u/3CzOt2+/2P7lL5vz9RcXu9WHzdXrL9Jlkn9x/sNqd7P+64M//ZFP
e73ePtuer24226v/eL/effxmff3+8ub6np8N/ujk3fb6ZnX5eHuxfvigyE6LNH1wsr662dx8/Pbj
O/7N//zByRf6I3q/7uSSE928Nx+WLJZN0+TFsqyzosmX2YOTy+3V6/bHSbVYJnVeVHmSVklTLbvf
++fV2+4s/+fkbHt5/Wb1yTOZE60uLnbr6+uT9v+6L+KFVxdvN1dfba5vdpvzm4cPvnr5gP/s3j+l
Dx+82m3P735cfXhwcr59f3UjCn2Nbh8+cAfwinCfL9/nfHWJqvbFN9fbx/YTrFLPnhnFfXGI2Z/+
qP4BVap/2YNV6/23fnSAal2eJnnySQ0eiWq2KJIqW2Z5WVZN2WhU64X8tErrJG/yJGsa93stqvYs
HphP/KUNo6qFDyB8+ODpWR/Vs+2Hzerm5O6fHzbr8zebUeA6fXlwn11tVlfbByfRQZstT9G1U/FU
g10uMNUqy9Kk4H8tNbTNolmWIF40VZHleCT3ey209iyB0GphBe3zAWif7lZvfvl5nL06PXlIO+no
MG1wwlXudDsV02RRFSkuOC3KZJkVAtq+E24Wec4PmqpKsFnzY2uSFlN7lkBMtbDC9NlXfXO9+9sv
P1/c/fcoM3V68ph20tFhWmCnWecKp2MKlFWyTKq8KJd5Ux1iysWaFUleVkkG6rX7S2qvVXOSQETt
1/DCCtHp12qrJg+pv5WjwzTPT5Pl0ml3KqbLRVqnRdZkZVVWRa19b72ollnN1coPiwzA963UnsTD
ctSlqoUVpi+JXg7+iVDpyeXmA8HpKCt1WvKQdtLRIbpMTpu8dLqdimi6SJs6aZJltSyKsmgwxD3P
my4XhMS43rouSu5aHSjZswRiqoUPAHz44PmXfUxfrXbXt6sPq1GgOkV5UL14dKiW6akJZT5hFUeG
v+miwOFm5TJNm7zh3XKAalIumrTKl8uirpu64cWzb6f2JIGYamGF6auBCKkNfs+2t1eru79fjwx/
nb48uI8264vd++s3MUbAeTWvFy6WVSWXZ17n2aHFJvUiS3Pex/Js5WbVFmtPEoiuFlbovvg0ui9v
drfry9GPG6cvj679gPP1yYt38tTe4Nejs+GiAeXuvTHVMyeLvKnTqikq+9BRiYlykeQ8gfKSy7gN
mfet2J4lEGctrHAeiqA6K758w2N27CPWaczjTB7DfECM+C6L06SY7R2bLrIS/2tsuCoOHDTXLoHz
sigz4uYswY0fumh7kEBwtbACd+jabcH98/bD9uLDdjfWRzt9eXQf326vr8xzODrjTZLTJLnfeH+n
zBf5zPI3fvNhVu438pkJjqGus2y5rGrezAd/WXL110R7WcZLulyqEN2eJPDvSgurv6shp+HfTeOy
mUZN/q/Ji0f315QmhHOddqdfBWkq4bc8qAnRVXokTRcVSPOOTpus6gfp9iyBqGphheqz/+wH6XvZ
zIur0VeB05iH9/n67sfXm/WHCG/6Ojnlmeuc8lR48wUBW5kmOdFauWzE2++9wYjoijwr86oq+fvP
Uh3R2bMEwquFFbxnz/vwvty+296MeoA5LXlIW9nozDXjTV3NmCVZVk2WN5Qg6jTNtLmSwM4J3Rp+
I+mS7spp89PmJIFo2q/hhRWak/PTrZY8nvHmp+V9WHe6nWqh6SJP8zJtUrlb+3mvclGVZKirlMxY
1TT+DWAxtWfxsHzijT9cTtLCCtN5X9SiMY/ut6vdFSEfxc2L17/8vLuKMSbP0tOynNFyCbtJa3LN
pnm+VNmwpFmkebNsiiYpq7zmPnY3QGu75iyBONsv4oUVzkO22160L+7+9WHz60/nm7djA3OnNA/1
4x+4bN+u30R41xblKakqp+mplpwssOGyqLlOq5ryoXpVV4usxpabIiu5aiv5Azh4VZuzeJCOsmT7
RbywQngoQHYIX67v/jU+lHIa8/C+aD9gFSG+ZX4KDk7PU/HlVU3aJEmoPzRFYRLW+7FUuZB/LPI6
qSvKTu63tn7anMQDdBS69mt4YYXujH661ZdH99H7GO22njXnmS2WRL7EUkleSS3YXFS+TadelCke
uaCPJ89IeXdVTIusPYsH5yhktbBCdqih49vt7v3d38cFya2aPJxOOLoomWxdns1mqclCSv1AVVQp
rRr6ri1Jj5Vkx7J8map71p4jEE0trNC8xwt/vToi9+V05WF99es/Lnbbu/9Zn7zarC/jzGDn6Wma
ztbVsVzQOVckZC5y0lF02R2+a5tFkpYZTV8l/r8fTdmzBKKshRXKQ/Xix7e//nR9sz3/YTuyvuiU
5SE+/Ijo7JcDkxR0d97Um3a5oFknz4qS7skypZCo0c1S8hV5iU/OiaqVDduzhKPLF/HCI9BtI6nn
H69vqS+MDZSdxjzE5gPizGCndFAms8FLX2xd5zXVJyJlccIH8EpjAPA2WZrRSJn3+mLtWTxCR124
WljD+2rUxerUsYfd6r9sL150limZsvmyFZJPpEEnT3nqNLa7dT8GJp+IN65531ApplCsikv2LIHQ
aWEF3fR84mGGItZ8Iq0nedq9LqZ6Wnp0cvL+5Bxoo03xtz1TLKgVAiqYEgQrT2vPEoinFlZ4DhUL
fZPNiKKOU5Q3Ui8enZUWlAil3eITzuzIHh3i36zOKlrQKcYN90cSGksQzH+g1KjaswSiqoUVqkMx
sK+1jUDVKWoP1W5uITpUs/qU0tpMqObNgnkDCjVZVZJE0uXXNCG/VCcl9Z4lsW9XQWrzh+YkgZja
r+GFFaZnT/uVnDYm+np1zYNkbEjk1BUdjnlyWsyGY7FcEGHSOpeZOrpJBB7eoY0U5DIKOWQl1A1q
T+Kh+IS/GM73a2GF4+DL5Yft7tbEpCNs06nJ2+bjTjw6TOkgWTbdfTbDPdqkUmnNi4T2Bx3S4pBJ
LtVkkXiw9Ks49iyBqGphherQPdpa56vt3Y/bt5vxnZFOZx7g7379x/fSVhkdvNIy4pM7U+EFv5T5
vYTxn1oG+nqp/eWSu3RZk3CQ6k33Z2Wdrz1LILxaWME7/UJtFeUx9fdxdKhKTNfMlkQi+C2kuwWr
bJa1LtjIO5Qpr4qXap0UTW/cy54lEFUtrFAdMlofvY5wxU5Re6h2/e3xoUryt5gRVaYNmP2Rcnq/
Sw1UE8YSauYzUzoj7f1pzXRpjhEKqBIeAWjrhc9wwucjW9PtEeWN5sZuH72XptYoG9Mzpm7nCn4J
mpK0poBq7tekN3VLwpeyW4OVUkLv54xyc5ZAaLWwgnYobGqhZW5AijUMDpw++/Wni9sjrlr7S/eR
tp9w9THCy1YOO2d8zEB8ncqkbVn1ZxCamjgrq2mioGtGX7X2JBOAPjL3++3H8x9AZIRHdjryptvK
xueOl6dVMmeGKWFavihqque96iqv1mXB3C0ECQBOjlmFTktzlkA8tbAy3OmXbKsoD6m/o6NDtU7n
fMNmtKXJpHyDoVYwHRzmDekrJVORlLyEKsbluW8Pb1p7lkBUtbBCdSgP3Lrjpx82F7cfxz93nMo8
vvYTriJ0wfyt05fi1Dz1vUNkLP/VMDeIE1b1GUw2ofu/bFK8sC8ttEGUOUcgtPZLeGEF7RwGa5Tk
AY3YYOm43SugTEWUzuC6TCQ/KFQIB1l+eg8b0sWMAhEyk5TS1moP4lE5KuekhTWkZ/3cYdf5O+JW
dUryiHbS0XlgsidF0b05pgKaLGAhISZmJB4r7GWDaZCg+UF+xkCnziLakwQiqoU1ol/2EXUvnc3q
en1+jAd2KvPw0jjMJ8TogUs8Xzlj2JTzouFihe6gJj1x6IOZtaKCjn+mEsBjKNdhkz1LIMBaWAE8
3G5oJqxHBcJOTx7Tdj47wls1J8LzN9xUk4XiQiozSVUWiRTfqNGoxL8QD9GJWIqXdne5vVftSQIR
1cIK0aEX7NPVjQzb0pc/wgs7NXlIvXh0bjjDDS9nc8MycVPS+FsZN2sMcQ9TnjeMXSVM4+T0hZOa
IE7eTznZswSiqoUVqkNluW9u19ejyzlOUR5VLx4dquWsLcEJ7pWRHMnpNwlpJWWpxYJYir7ChC5S
Wph63tecJRBV+0W8sEL12aNPXq8yQ31tGAxGGa3TWHRQSqPPfF37dCxldQltUMVblcuy91Il8SBz
GVhn3XkF63PtQTwURwW+WljhOPRMPW78UVTkTTPWdiVJezVzZoFxomSKSh4xvWll0g51k0IjRW8h
qSbla+1JAtHUwgrNoRu0DXqfb95ImXV8X2irMA+t/YQ4G0OF3SqZrXRDgFTBHJDR2l0P9C0xiUEv
2rKh3zunt1t3F9qzhAJsvogXHgFwx+M1JkJq9eRR7aTj879LynFd/9DUoDdfCFwVzBBpVvT5F8E0
odmb4uuSKZwugdU6YHMSD8pxDlgJK0SHHPCTC0MTNer6rFst7SHqpKNDlGpwUnc52KmIkhzMGKxh
YplR1iZVwZGUzYmIhCGK/K92wvYkgYhqYYXo9PRgqyYPacTpQSkFew84HdOiYpiG/xmcmKL1kG5u
hlcBlKzv4SPGniQUU/M1vPAITG3BfJSROiV5RJ1wdDZaJlD1dCHLdDxz+pBqeXFC+9GjHoeqh040
SG9pWJKiuaq62bN4UI7yu1pYITo5fdTqaQ9SS+8XYfoIuljaAZ21TMWUugsvmBTgIKjuT0XBeksK
H06vhubRRNmoPUkgolpYITq9Ba1Vk4c05hY0UoJ591Cciil3KbVxoqO8bhg+VmleqY4TMlWUZeAp
8Dd4V2rjJIGYSm18X1hhOv0ubdW0h2nEDWgZGYcu9pwBU8bImUylsYHCzACmNHdDIk/2nrZR5x1a
TM1JQjFVwrNj2qrps8C0kP7u2TClAZgnJw35sARQF1cxL6s8GHijzWUJ0fxAq6g9SyCqWlihOuR9
29SD86Jj5y+cyjy+X939+P416Ytff5INJNHFTFR/ycM6C5pqt6TymwxnbAvlmq9aquSEvwW+mG4l
m3s6SOWbswRibL+IF1YYDzH0dHXuEdkHpycPbCcdHaZpdVrOyZdWMKxKlh7ugSQ1KaPD8kxBKwtB
MCTlDCPrzgd7Fg/LUXGwFlaYvnz1yUT+y9XVBXMZ69FsqE5nHt+7v22vNnGmDKnpzzcUVwgpTw1R
MaxLJAcPq+SETyl5iowSDTW6mh/uG6w9RyC4WliBOxQ+OaccMHRj9OXBbed2YmyCYM8M3YBO0TN4
ZOFb4loVruIBj0xhh9Fk+r0prxoSkH2A7VkCAdbCGuCpfUutnjyo8Xpk2R00ZyM/KSYeqSR8K1pE
dSTFLUuXGrOPQiE8vGMp36PnOMoj2y/i/yDmx9To6XPA1CTGZouc2AlRUnJj50MJJ2lvH0+zoPoK
WQt1O8KrXrOSPYuH5ShMtbDGdKgbzQzcjM8foiYPabT5Q0nSzBc3Sa5J2AypmNfypCGdtBc3yepC
aRRljBkOJl6xXY7LvmLtWQIR1cIK0aH3jnvojMLUKcpj6sWji4ZlW0U9m53Cq8TrlDQTtFgQtAhs
+6iyupAfEA/XFamJ3i40e5ZAVLWwQnXe/R6iMQ/v/7v9HqrwGEfk+FMkupkrWpIhc1gpmUEnKiKl
OGCzkGkltLkQL/e6vO1ZAtHVwgrdOWzWKMqDGrHNyuztfJ6YDDHtELIpy2z0UP1LZkgZdn72eVBs
zQiC3V9Tm080ZwlE1X4RL6xQHXrk+ILpiLSEU9QeqvHmiBspVM5mqykMlTlEAiBXkzZUqJJrquEQ
biCDpjrnq4IWU3sSD8tR8ZIWVpgO7aRsH66kFMZv33Ha8tBa8dsIs4hNckpTtrObqW9WWkeZRGZ7
lux1tgON+3cs+0b5MbWcJQyVfTZZe5ZQbM0X8cIjsO02ho4wV6enfUzbbaXRxU0yOJLMWKVjvJkB
KYAT8u6DqElqdLSsLdmZJnPJXd9U63/NOTwkR9mq/RJeWOE55H9bWz0LmrQRhXlwn9EqLhz9l6sI
bRaqIYaK57JZGJkMWUQNhQDc3preBW5+xuMgVGPmlQku/dqxZ/EwHYWxFlYYDzWWfgXnzg4m2ZMn
sjlhc34LQCPM16nMIzz0QdFZckWMPF+NJ8P9pvWwJSc57JWwq9HWT8WgH0vZkwTirIUVzt+d9asB
L2/Pb9fnG9K8I9B1avLoevHoMK2lNttVvqfeuJmQM8liYGgEsOAD70xL+JIqfArdISni7kKwztke
IxBQLawAHaJuf/Tx4vX2GlRHIeqU5BHdk48OUqZJiGPncsjJggZT6WLKCso35lryhPwF2UaK8TWd
FWyY7QI3i6k9RyCmWlhhes/szd2/V6+PWTHbastj+/L23W57Y/YPR4ftUkYSZrtsqdjR/EJ/zKdW
WPHsaUyDMUX23mVrzxKIrxZW+A4FVMc9aFtFeVi9eHSosv0JZvz5LJbEPqVYoUobmJjDDVOAZXc7
mSdonNxvbW3WnCQQU/s1vLDCdKjd9OnqcnM9zgk7JXlEnXB0eC5TuPG6G27qpUqCouENC+Oh9MT0
mtigF+AxBOUldTyKeb20kzmLB+WokNh+ES+sEJ1upa2iPKYRWyl5c7aFOXuZiiosakVdUWBlrBUG
YdWaSLAkeWFmmWUbaL+sY8/igTkKVS2sUB166LSP2W9W55vvx68Gdhrz8P5ZuNdifMUW+bzreWEB
YaUziSd4vfVaBVnPK1vdMWdG50qGstwflXXC9iyB4GphBe70/H+rKI9pxPl/tkNgO067U02WXe0p
dHgQWqYl+KlMMdkn5i+FX42nD11ufiLIomrPEoiqFlaoiiMe8TJ16vDYfbd6s7uNcvluU83Zm8Yr
JmP+w63MVtBJQ2lZ58zpsCpjbzzPAmdPEgicFlbA3ZPk/3b7dnV9O35a2SnMg2s/gdbDk+crPmiz
Ntym0UVLCYT485EMpAsBkRShuNYePzRbtMkvEkXRAlOzy1UnEO1ZArHWwgrrs69GGalTh8fxMTxN
/7P+cPrienUR491JlAijw1xelnC3IOOXsleZqTnD4L1XtZEcv3D2LKFHgyqiR+NizxIIoBZWAM4R
7hpFeWgjDneZqt7bRzL17pTZcyHJsqVzjSrhrmwBpFgnD9N+97c9SyCqWlihOsP0udGTB7WbXY/O
1abFaTZnD1NNN3DJlpOhjfb0Q8AMwsuUlUVlu6DKPlPaeMicJRBT+0W8sMJ0qKP/KetPRpJoOTV5
SJ1wdIguczagz+h793crGLJY5Xsblo01UlTHSPXlac/iQTnqUaqFFaLTfW+rKI9pxL5XLqJyRlRh
pqQtmF3IAwSGcqNCcEjJgOZSOhx7qJqzhKKqhGdHtVXU54Eq4zZzdqMRAZG7ZylcUtDrTfXl0Fax
VKJgGcYgWOqhas4SiqoSHoHqGe+P1c1JyJ4bozMP8PPVLtY1NwxSzBUFS5gr4S2EhkOzGWSQeMIk
3L9C2N5L+rKphrMEoquFFbrTM0jmcPv9LRFnkGj8wcbmQjVdMG1eMJph4txadbdIB2na0LzEQhTZ
i6LzgvYsgahqYYXq0P3a2uyz9evNlvajsbPLTmXeZN0nxNj4DUdK4ivXU585AvCSz6OZdOCqlcSv
UFVitTBt9cdv7FkCAdbCCuCh6lvH9jsid+j05FHtpOMLiouZG4QT6ECY0WDLgvW1hxct43M0vFBy
pdra25GMNfAnEYipFlaY3mO0L24+jF9l1KrLQ2ulI2w25C3PcPhc7pikBGlhltsMD0CyQhnfT27S
UKj1Uk32LIHIamGF7AxJCaMnD2m8SQkmVthhPRemsh+QXSg0CQsdv+lM3bNWGZeTwRsGc2iCgKNJ
9T/YswRiqoUVptMDp1ZRHtSIA6eSBpz5Sm8p4XBjCKB5xqomNCCFMoLKm5Dm9Td62oMEQqqFFaRy
qY65O1tdeODu/rlbv43Qv9KWRTPfXLbIwBRsH7LphHooN2TviSr8LjxN7Q5791ttetCeJBA2Laxg
G7o3fTZoBKBOTR5QLx5dNJSlpAhn60aS7X+4VmEHZliql8hnXKrE9ZLvJY+vl53YkwRiqoU1ppji
wT+lDx+0Dxjhcxj/fHHq2sOWzPGb1cmrzfruXxHaLNnqfL4XDO1kzEJVwEcHITvDDkdXJanPfoWC
OUjZpWAmW1VSn7MEImy/iBc+gPPhg+lJfaMmj2u0SX0ozmdsW4HKmxZ/npxm0hxOyoNEIb0PGZOP
MJNW3KzWoPcRtWfxoByV1NfCGtFnfZv9evWBPedXpApG+GGnKI+pF4/OD3PY+cZWc3iAWa4LOziL
FAoaCBWqhqAdNNtZOJ1KsmcJR/XgSTsC1dYTP94wyXbE2j+nMo+v/YQY+ZYa2ljmC3hpWDLLE8jh
D7CRUi+HuYfOQtuy1Os1s2cJhFcLK3jvaVl6CVHa6uJ25AZlpzAPbisf4R3LfDyrLFyEOj1LmEpF
hhWrdJ1RIldjrKSBc9JN/GBJH9NeE0YbGZuzBIJrv4gXVuBOj4xbRXlQI46MKbMy4TIfqjJwIRQC
ZZ4JpffBPSvtoUzbULQRHoEegbA5iYflqFvWfg0vPDumrZo+F0zpNJoPU7J/7IFjDXae8//Qqb2X
TZKCDSnCFHZhYVDrdRMCDGfxwByL6oHw74CqUdRngSq0qaTe50JVNrAWELezDE6iJ+V/pRuYxIQs
t1kSGXde33pfe5JATLWwxnTgDduREY4Ih52WPKSddHzRMO2FZafbqTeqvHFIeNeyqZP2UGWnhEts
HGN8CuZ2ck29xiWWJnKWQEy1sMJ0aJrGr2QcAar9/P1yuRePDtWGcfI5abRk5SqMsYZEi2zTgfeV
l6tsMqph0QL9zudbO7UnCcRUCytM7wmBz1bfb1YwQYyNgVt97Vns9ur6ZnV18/FKGvcNKYwJqKOD
mrUFbJKayyXLJiOZhQPNss/qLhdtQy45k7GbsmANpPu9bUhszhIItv0iXliBPT0kbhXlMY47JIbg
12l3qluW0VW6RXG9acltqy5a0+8izrrgumUJbw9VmQ7NPDDHhk8HwrOjag6375ZjRrU4ZUZ4TlTZ
N1bTeJbQOHrglMG0aNjgSVglS+6VU6afgXOEIqqEBxAdcZ3aI+zj9ggS2qvNOsKsgylFdK5uqjFS
uSkxw0+sqec2BU+W1ENeWGb9zL49SyB0WlhDNxD3htduzBvtHGKBm48PH1C0ibl2QxtIWsy2tJN+
FpL4JcNTgl9v7Jh+Flm/C4MWMRXLO7u/LHuJ2rMEIqyFFcIz9LMYPfk7NN5+lopqfzFbvTVjcpUU
hCy5hhCgh2mxID9IZwR0dxBAK3drTxKIqBZWiA7RZLU2C7/k9+ux3aJOWx7ZV7/+9JoS0EepAUUX
9Ra0i5ad4Ux1yeQEDUfLYFMLPRP0tAhHdNN5CGup9hCBuGphhev0LqVWQ3uA7rbndz+uPkQIJ9EA
42vzBUYEsnCOlkS0ZPYVp4dkgIl22TLHf0KWyXWPp/YRY84SiKr9Il5YoTr0iGmtNYyg8nDl+VP7
aIUh7/Tr9e1mu7taRQg2NG7VfC9WuO7wzGVOK0xVZ6B6EAeTckrykgIsfU9stDdkEfb90l625iwe
r6PeNvaLeGEF9iyEd0ZT3oajJryjwanorr6pPhmGgDSD8o4ufT6VV+khruUCNuhU2KAZuvIvZYsq
HFXIeGCOQlULK1SHG/jNVFXbiT/2yrW/aP8J9HT7FpvdRDlXlVBE+Y0tn1+c//UPr9fbZ9vz1Q2j
Kv/xfr37+M36+v3lzZ/+eNyPTt5tyb5dPt5erB8+wKeSX5zvcshh6cpZ5pH212PRdYUTkZ+TLhmY
rDUnCfy7sl/DC6u/q3uuBje3M/YPyynMu43HP2xvtm/j3H6GFyWfOBe8Qn0KrZ4kPujLGVjTAu8p
+7FIcVIZ7r+9zFk8Rkc5DvtFvLACeJbrwGjK4xrzdQC7MmR5c+FKZclQA0FdQTdkqqr6XPPEcjTE
Uhou5JGmYjp7Fg/NUbhqYYXrUGXpm/cXq5O7f17++o9rWRM6Ih/mtOWxVZ8R3xOsOSWVPBe+LCaE
BgjnC4eFjISoMA6G2xoiN3YrkVhJuyCjfYeZkwSiWyhhhe7QO6yN2B9tL9fX8qBqGZ1GoGx/2f6V
7z9ESDGiAzmhqdlnj6fGdDhniL0Y9aJOSO+6fpjxYwZIWJtGfbhit0v3vrcw27MEwqyFFcxCCnXw
T7StP9qs7n78eH2zfTPKgp2qvAXvf0B0yDI70cyHLHVDRhGscS77FSbG6GteYMVgGsWeJBBXLXwA
4sMHQ1GVLxCNsFinJo+qF48P05SX9WyhFFVDVqIxfVCwzUPmbg9eYMJXArdmXuKspT9Sj/AJd0pT
hqKqhGdHtVXU54Iq2cm5LloslWqhrI9lBzBPocNmDlPhlyYdWN2IpLrfaj0wmHKScEwPhH8HTI2a
Pg9MoUGqujBm6r0KpvAokiphbXeS6WFbsVQ4Lgo4UyU/pjE1JwnFVAnPjmmrps8DUzbLlV2JYB5M
Zc0OVCSsB1BtzHTisGeUxFhFmb+/u1AWyZV5KKpKeHZUW0V9FqhSp+ECnMv7Unsg8QRJPH2vbERT
ETBj8QmvWPIXsBzAeaAjYHuWQFS1sEJ16KHj59pHREpOUXuoxltw4iHGIPRcqMqwJmDVAJrhYvuP
V1a186+ySIvdwe63do9XThKKqfkaXngEpmeWAezZ+++P2M7i1OWxvfsnz16mjMgpnn53sfvl5/+K
8PVKIpTZWafv6R45SbBcCsHUkaAj4fo+HEJgBw85Y1kCDXmUtl17Fg/VUSkoLaxwHnrltDg/2W0v
bjdHZI6NwjzOTj5u7uqmPGV6dj6gl1IhpqxkOnhU6Ula61izJOnIJmub3C2Y1qDtWQKB1sLjgb77
98fdancxfsDe6cxj/Q1Dg5v1f8lS0xhzUWIEyxlBJlJmrUdRN9gqyWNtzTyA6L+TlSA6YjbnCATY
fgkvPADwiLvWqcJj9+Jm9+tP37+//hihGy6Xp7AnzmedrDrjpcPM7dBIbmmIE4S4jy67vCsbWtu0
J/HaP8oJa2EF3XBh+PaKa3ZU/tBpyWMaMbMbiYD5+L94vhL1FrxjSEwMUagu6bojwoLBOmePePds
9kmJqgrEVDIa+8IK06GL1ef/xhhqqygPqhePLn3I3Fo5X6Gd6b6GFBOJQZIPVAJ7DpZLVvwv6f6a
4QOV7LdnCURVC2tUz/rJ/m5CbwSoTk8e1E46OkzhiyyTOX0v5SAqrDxoZKndYVLCLFRi7yiz9HDN
93yvOUkgovZreGGF6GTf22rJIxqx7yUnlnchyfRHDdNchLktj5COdSXJz09hDishSjU0U/uxrrDF
58EJYSWsMJ3ue1tFeVAj9r3Fb3fA/k7tVeYdMNvfU8KEYElKMmdSnwFf/fe0XLBrj83htGymOAld
NLJn8WZ+VHymhQf+nkY4d6cO/1fDJluGSeFMv1xFGFzTwPobndO/099NnpMY7eLrqX6IaIGgHkKz
inbeoTZeUqay8g2aWAh5ev095iyBfzf2i3hh9Xcz2N/z8XvaNEeF9U5N/u/pm1Y4ulghY/4+6eKw
GRAFSiibmSYm2a08gbA72I00OXSh3avehvT2IB6Ro9yAFlZwPp8a/LVK8njGG/wtm1PyzjM+vGER
rdiUSVtlqRq0GpYy0nJJTyXrwISn2/3W9pFmThKIqP0aXlgj+mU/nHfZT9qIP15t7v4+OgHaasyj
+8R+xNXJ/3rydnO1+t8xXgHVnNMzdFpC2CzT4LLRRN/gxPh0b1FFlk02bHLU77bCnMVjdZTpamEF
9FCJqgX6KcPDoxnP7K856MKjzYtRt/PVSftBMd70vIFYZOvsaqp7lhUJmDGcHtCx2FVve9UMecql
IEwsxwxG0T0g2zSaOUkgyPZreGEF8gxPOaMlb8HxPuWK+hTK+7kQJbamqYdMGSQsMvqmPHTJKmvG
oPjPkEaTnLf7vRZTexYPy3GGa76IF1aY3mO4r+ix/B7TG+ugnco8vO4Tzn+I0TXD+Xy/yf5O0Xk6
6/SzFLi59oWOizi8x5SYLgq2JC0hwsRXWHo2++dj/7TsWfxfx1F/WlpY/Wk9+89RUbhTh/+ziXfl
clYxONF53Il+HoJa1tsvIW+qBJrDhB1reFlvJBMVUIWTstPPKnuSQOC0sALu7Okno7YzdmG/He0R
nLo8tC929G1H6AxMtqx76kwEtqBqIrs1Eqph9IAZMrW9C9w0/VEkS+k8GWqmt2cJhFYLK2jnydyh
KA9pxJm7jKFA39QzFVXyILSHsUYjz1IS9yrDDqr0hWXc4sTgMHHp/Jk9SyCqWliheo/BfnMLn/T4
zgOnMQ/vo+3r9+c/fCAWiDHwhiGZ944Ll6YinLDtSNZ7Gtp+OrBVmMYkG4VQjJb+QJyy+632JrUn
CcRXCyt872HTE/ae9+Mf0U5fHl+ICbbvoOOLEd2C3qH5kiTJgidxVdFiL/tWdHs9DZ68qoTnn4p2
r0JmTxKIrhZW6N4Tgj/fXI4mSnTK8tAa6dsYb1tp/uvSUFOtlmEYZmGIfJdsq2K9kQqk2MfBk4sJ
KNOV0t3x1mpN914oHYEWVrgO3bUu+XV865+p0TvOLpBdCfvlmkR3dLlqUctsQTKxlFDAEyoBIr5Z
5arp+KP7hCyJUDyx4EqHyfYsgXarhcfje7Z7f317xEYdp7J92z3/gTs31oY/6F8Jc9wNONWCE0wU
Vj2IhxkxtbQ/e/GysNjmvIAK6tmkTnrDp/YsgRhrYYXxPTfv8Ty2RmMeYvcB6xhtmLhqvlXNJCFY
nsOwjJAR9/DlqcveujLLWZuU8Yfg/qpaD21OEojuUgkrdO/x0C+3b7ZifmOTX/Y37b+Lnm6vhZ/4
2eo8StKYpjnNf6M6fUgMc62ZYk4u4ZK5eS88MAWPHwj+KQMLSW2vAV8qirIOrba71k3hYj8LZc8S
iLEWVhiLBY/pLWjV4c3z7m8fjQ+Ps+OaRrdiPmoWnrbMCd9DI07xUEbIhWG6Pz9hzxIInxZW8E2u
Cbd68rhGXBOGF3DW1ZL3TZ4ypVjhi+m0h5TFsw20TtecJBBRBhz5Gl5YI/plP7voc0gjTNV+/r6r
9eLxBcPJKVlcd6VNDZRILNJtXeWsUmlgqR2YEIc9qxCaFnbZ9ekTzVk8MEcl+9E6X8QL/w6oGkV5
Q40Y1SKH96yr0k1FlclTyTtIophVOfoBK/VeqOGxUqiVSl+TtJZqT+JhOQpTLawwHUpMHDd32qpp
D9N4505r3JbX7lRM8wUd9GlN1EtHBhOoh1wOkGKx5kommIRPSZMS25MEYqqFFabDNNM04pD/G+F7
nZI8ok8urHB8njcjQuqStFPxxPOWRLiy656nDHzTcv9cvW7jXynpSGc9xpsWhZTy9sNbiGo4SSCe
WljhOfSE8Y5zBKL28z+T21SWjXtrmY5pknFfcqFSpOs/WmRcjWwDGQd2YWmCaXuSQEy1sMJ0uM/G
8Jiarehj36ROW95YH5F3jDTXL72hGV7yExfYyRf6+Xnve5QHDTEoiXyGXXjWqAkneY9iw5byij3O
7rfaK9WeJBBaLaygnfycabXkIY33OWNqibM5YBBlxFAYOGqiJe19MdQlO7fxzJAQ6v4pe5BQQKWG
vOe8FaBDpVdTczWMriP8r9OSR9SLR3enssMCDTtzmep/WcbBuBqdSfDPMXCoCjfESGUlS3TYekVu
sIeqPUsgqlpYo/q8/0bt1mmMANXpyYPaSUeHqbDBFbNhSrkGjhwYrwbHECVOymh3qmhylJRwrxfd
nCUQU/tFvLDCdHqk1CrKg+oDrRhRZTvGXJZqUW0y+h7yvGCC/9D/yu45VjZQoCGbpG5TUOEgHpVP
3O/mdl9dXOzW19fQfZr/C7+4Ev4dIDVa+lwgZWZ7RkjJ6RYMCiSFrFHpP2hgYYcFC8pumF/1lSq2
Fv6kUcK/A6pGUZ8FqgyhJZ7GZOqVulwQ1jL/UVFjYd6n38HEhIjU2uCnq/oc6/YsgbaqhRWqQ7N6
Ty43ltBmxJXq9ORB7aSjc77UNOr5LJXIV4ZBGrq46QjmPaqdL0bKT0knkSDsbe61ZwnEVAsrTCe/
Zlo9eUzjfc2kMOX4MslUO4VTHdCgqoLxtelvTWcCCPOVYT55pPYGQuxZAjHVwgpT6do/+CfotmGk
u9xcjUoQOjV5SJ1wfFbKZuH5mHKwUm5RIY7smroPE4QNu4AbIVUZtFJzlkBEeULyRbzwAXwPH8zx
RDWK8phG/ERNJY0/Y2dSXjI821BrK4QhUvleGlvIN5TsM4GX2fch2zySPYmH5ajIVwsrTIes9MzT
R+5uxneuOIV5dIWAcndjEhjRGW2enrKdfq4gWObySASW/DftSaZ7cM9oyUDIpVtTTIUUg7pqV/Gz
ANuzBAKshRXAQ+FSC/Dj219/YvXB+Q/jMXZa8xg/ulzJB5i6T3Qgl+UpbnQukNNFJVzNMJsQIvX3
DhVkLNj2Spdp5gn6LcD2HIEAa2EF8LNH/Xv2CUs9pWfMrOTdvttejs70twrz+A5/VHRI5+UptjcX
0tB/VilXLEUd2Vai3rR0+NPjRMKR3QmkMvrmbM4SiLb9Il5Yof3irI92a84vjsDZqcvjfAa/L21q
cTpreBNhIpgLXYJikIWvpMjqotJLL6RNgiXAFFrplaAKq521PYsH6KjbWAsrdIcLdkfxSxo97cG6
baWjs1gWlc/nm2UElkctfcG0+HMVD9TpyFfUKd3fssZEd/fbswRiqoUVpkNv29Zin3+8+9flmjqq
NPaOSF04lXl4u09YR9j73VSn9I7NZbW8dFkMx6oaM6HR2w7XLIibiaGpAlVDrGPmLIEI2y/ihRXC
9/X2b7Y3uyPmN5zKPMJy//IBcTYPy0a7+VqdYKWBi4bwidtVyPYPiwOy/0+KAzR/Mzov05XuL6sN
os1ZPEhH+WX7RbywQngoiFa7+0aYr9OWB1d9RnQ+mlFAVlQ4Pc+Qq2JsEo5fLtZcqr/7TySW/VLt
Y/KOlScDLJT2JB6go9DVwgrdofbE1kO/Omp2w6nLA/xod7t+ffLV9vIqSrICWnF9smEqvNJTzChB
AXVfXlHDU4UgantsNuXdBFMcaWYdVklbcLLXHnEUwFpYATy9YtsqygMbccU2ZVZpvkcvU68mCs6M
VzYzc3tmy9gkhdqc5FUh68a6OnGbuDInCTRa+zW8sML05atPPoS+/vWnC+yOJQdjn71OZR5f9xlx
vocYVZoRYgyXHX9NkjA7SVOqyk3K1GRB9YBtGEzyFaol1Z7Eo3SU2WphBfE9cdXT9zdX4+F16vLw
GvkIQ2YZSck7K5rBI9NpITuy6anAPnsD7ZKQhrmTtFbaL+LaswRCq4UVtHN4ZKMoD2nEHrlYMiLZ
hatTUaX1CQ64kgYauCf6BO0VVd68KBiRZLmJvYatUVqfbM8SiKoWVqgOBVLHzXm0itpDNd45D17j
tIrOFRxLozFbpygNMd3N/6gCEW8j0pG8bnHQ1Hvdb7WY2pMEYqqFFab3pC8ku3xM7sJoy0P75836
nYTXbyN92+ZMrne33USjJT/VCOVqUZFXbPIecSNjPA3tyBm1QbgJDtGlYYWDBKKrhRW6Qw/br1dC
lMqmoc26W/s25nXb6ssDPPRB8T1xc9KQs924TOAlbIbD8cquG03YZibwiKVkv30NTYVOYTBGx1kC
kdbCCunpvrlVlMfXu/boUIW9jnDW2dFE4zU0fDWhMdOwZX+uUnqRhUkZOq+EjuRewcCeJRBVLaxQ
nR5HtYraQ3W1u75dfVjFGB2zQGM+MhGoJsg1uj0Vxgnsv2wl30znFA2gFbPt6saFZ4eThGKqhEdg
2qajzjar6/X57cfxPG32oJJqc5RPT375eQcH9uryw2onw5rR2S6P8fkKQwWlXNpUaSsf9Miy6BEi
NwbgzQIrfLfzGV0Gg7ME4my/iBdWON+TwTiDzv78CLZFpzKPsv2EeLIXnwgg9tMFB/+RB0fO6Ql3
m+xlZTOBaW89fOpKDkN4sxkOGtwvdyYdEtjCp48zPFbg5A6OTqNc+3HxmVZJknXGfH4F4XAJQS0D
ALAOHOqca5FemYbMA+OYFOWknLP/EE3NWbx17Ov+HQsZVpePtxfrB8OK18LKtIauxdaFPt2y/3R8
ydX+on3/+Xz1+gpStvWHCF0nG6Zm7VmkoIr3pCZDhkgn9M0ic2a0yB/hPGENV67TniUQXy2s8B0K
Zlt8vyXzy+KesSV1p7HoTJVxeqagnMlMj2Ch/WD2kYsOwtmBWEe4JUgpw5xW6Sy+PUkgkFpYATlk
qD6R9wm36r0Dg12tmvzN58Xjw5QyUtOZyQyYQilAyGIofAYqM9Rjlk3JqF0GnbT7S7JxjRTMmj0S
nqOcrxaeHdNWTZ8FpiRYKHg67U7FVIbTKZDX9lViRpX33iS0QDCPVTNyxQwA/ljXUO1ZAi1VCytU
hzJFd//e7qhrjzBTpyUPaSsbn40uT80KhU9YxNFhqUxUgSgMPf2Vd7w+eJgs05KGJbrSeqsSl+Ys
gXhqYYXndM/bKspDGrPnpdn//nTQ77SjRQbfyvt/8xHsmDLBh3coYIOCx+uwRCBcJDRAyi57uixI
PqohA3uSwD8mLaz/mM76xfhuAm+Ee3Ba8n9LnXR0DiKrT4mJZ3L41AWYt8Sfc40LafxBTxR8toxO
s7tXSIthWOwhak4SiqgSVogOzXq1EfbL1dV2bHjtlOWB/W71mgRUjGTyZQ4nyWw3uazdoUJLgEb6
sD58GlMHyLjnoSPn9USnuX462ZMEAquFFbDSYj7CIp0yPHBS7Vvf/T3CV68MJc3ZhUrzKYSnbFQi
ZXRokfhYijvS62T7GHVOw54kEDgtrIAbCsD2JrjIXo2A1anKw3r4EfF5W+iU52xmY38D2/FKYazA
+A7NkowVC1skFLPNUM7Ht0V2c5JAbDMlrLAd8rbfrnZXW9bmrV+PQtb+hv1E1f4HRIdrTvSYd4Xu
6c8mYchkeHZZVmK4vHb3n00NvRXkIKnIZhW7WQ5xtScJxFULK1yHbPbpipla0/Iwxl5bNXl79eLR
YUqticF1p92pmEo7MZw67JCnuxSyYsLZPUyx1cLwTdOuWAxEu/YsgahqYYXq0NOpjY2eH7OHuFWX
x/blzepqc82CrA/xFG4Okm3pKY3d8wHMQ4WqXFqWCRVW3fFEVZ0taRIhscrUc3W2+StzklB4lfAI
eP3TdoTRCqeRqMkD68VjNNoZ1zdIGY7nqaEq7j1nqKjbpykr4/U6eEyOY4QCqoRHAHpmOQ5e3HwY
/ZaxR9yH9etffr5d/yVeW626ktt0Z8zGnDxlp3CFPzaJqkNnzCJxGZiVwQ5ctUo9iEFUdSi4SngE
uN7cRlqrKOqzsNY6nbPxP18kJJMIjGBQZKuvHrijaF6y9hLvy8JpecLul2/tSQIx1cIK01cDrJn/
9/L7y1//MS4WdlrykHbS0flfab+dbcRO2kwLhiRxvbIASQfC5JuXYp3M0YJ6nzXTniUQUy2sMJ2z
j1j05bG1bci30r8RHbpsBaOn21nOVC/M+zRNaFmjmCDcUH175RFEHxNEjEPo2rMEoquFFbr3jOrc
/e2Xny9u32xOXl1DFANr+KjnrFOch/np9lJ24SEeHcrC1e1TQRNRFhuu2I7EljO6wckzmbup2xAg
aX4ipUp2FWYp/19XT27TFOYsgSjbL+KFFcpDNtwl6kdctU5Pe6DuVpFSjhDtQfIzl+USF5NSZMou
I5/fb5Vi+SR85JQADEuq2U25f9fas3hYPlGbHG6V0sIa0y/7pZs2OA5ZPikq8/A+38S9fHLWtcBs
H6QuR98/IVXLMbIfIy9hnWEgAM5jUKYmrGLkxpwlEGMtPB7ju39/3K12F0fMUrY68yC3HxHtM4h9
rzOacZXhl4VpRjowDiuwMgiwJPxqcu7ovM8cJCTUTREIsRYeAfGxzyCjKI+rF4/uwi0Yk01myzQy
tMPwBq1vDf3Baa/phoHKhHwO7yPZwdQr1tmzBKKqhRWqQ32OfupmxI3rFLWHarwDlVU55y7gHOpb
LlVyUezPIlw6tFW6V/kn5mOZx4MWSrXH2ZMEYqqFFaZDi7Ne3v34/t01O7hHQOq05CHtpKOzU0h8
k/maWMkfMjcnW3jINFkq+f0LFg7Vih+yw52GKloq1AVrzxKIqRZWmA6xqDq64hGQOjV5SJ1wdIjm
2YwJKJ46RL0F6SW5LoeeOktWVKY0NQ2u47FnCURUCytEhyp3j+iAuH6zPX20YaH6yHp7qy6PrP6Q
6BAuOLLPzk98zLLPmYwTo3JNnuOLAVKeB/4xK16YVw8Fd9PipB+z9iyBCGthhfD0u7VVlMfWX83R
oSrdoH4/2VRUqc0KaMRCpCr65QDaWklAETUx6sxoiE+NtMU7c5ZAVO0X8cIK1aHarA9kR/hip6g9
VCMeiE1O06xLAM2AKqljyDNr4eHrvW5AFWo2/DUzBzRA+aH5FlVzFg/McUkKJTw7qq2iPgtUSyEW
me11Q1hEQxPTP3KX9je54IHJKUPaxrQI1PPaA9uzBKKqhRWqw2y3Zj3lmaWtHcvf5TTm4X18u959
2F6tiKmj88WS265mLApA3sTNSnpRsg/93ieuXQZKLGu5KuLZkwSiq4UVuveUBL57vVnvxmLrtOWx
/fJy/eZ6dXUBY/WHE1deiBBnutoZe50r9yS1O7ZHQAUDnD2CICkLQNAGszGMBXucrG1RwJwkEGf7
NbywwnlyUaDVkse3KylEZ7kSHMxWrDW0ItgshVou8R4nkMkmpkkBLx8TX3ax2kFRwJzFw3LcfauE
NaYDRYGjoyhVpY03iiqrOfNOyUKW4cFDYFYy9ViMy8US9h8WB9iJD+cdrJ3akwRiqoUVpkPvnbbQ
8wQWrtfjSwBOX95izQfEWQCQAf75TDZZMEQN1wFpJrgNNL+TNJAL5x7ZJ/4T8FF0obmF154lEF4t
rOAdevi08AZQHhza7pOrzfrD9lpWikR4zbIjN0lnq9SySxjmROmeYdSWeSAg3E9YQNRGzjiDCCpP
IAc6NF97kkB8tbDCdyht3O0CHvGudVraM9qLlfAIRYgopAzpnDYrW5lSLJYUYy9tTCEA+mK2qeUN
DVP9tLE9SyCmWlhheo9LfiFd4GNDZKcvj+3X68vz29NnK9KVka4OKOuZL116ZpjxoAu1z3SbsJqJ
djcyVnRhsGHt0GrtSQIR1sIK4aHlTK1Xvvs3EdHIxR9OWR5gkf4Yo+lKO2NXTZuakSJ7TJMTNdfc
LA3QzpjcBetRYZ5hTLb2E4D2si3MSQJh1cIK1iHD9cnfEd7Yfv5+q4wXj+7VkyQz1nyKbMGAAFVZ
uGxhj6KofnDBCiWC5CrguRVa+V4ruT1LIKpaWKEqbccjsHPq8Mb4aHP95v27zfo8RoNc4mepfX/i
eXgkn4Xwm8r6O2ifWHzWWwttkok0SSTshBZ6ki750ZqkOUsgeHBP80W8sAJvukm2ivKwRmyS0mxd
ztbWtJQGGN4zS9Phoqc7SC0RO9UMq2dwFPRZa+1ZPDCf+Esb7k7UwgrVoeSSe9XQOjr+zeoU5tF9
ymjtNRyLcbJPF828ITDNpVD1ZaSCBzqcygUUmex2YA0ACwF6TH32LIEAa2EF8JDZPlu/hsBtNcoZ
Oz15XDvp6O5R2jzqbLa6Dt0wZBmgFZLxV6qxh23icIcIlTiNMJhsaZva9rOH9iyBmGphhen0bhij
pj1I27Xh0SHayA7DGaNd2lxkRxIzdAU7V1TqoSH1wJZ3yrNLvLH58T6i9iyBiGphjehX/SZxU3i5
++9RVur05CHtpKPDlDijmLX/hZbwuqko0g1ukl3SKkxRB4KCRpg2XaDWBUycJRBT+0W8sMJ0yPP6
iGdEHOwU5UH14tGhuhQCji5dN/VdinMFlyyFeZFcsE4DEzBBMwH5D8lgOIcVpvYkHpajwiUtrDAd
TAKT3D8f11rqlOQRPWuFo8OTeG6+sXUZuUohGyjZgjUwCMubFKC5ZFluR594L61vzxKIqBbWiELX
dPBPqdBLmx6JY9evGH15aJ9cxJnOl3fefOl8HqzSXUhTE49VMcX9ZD7PVaFIZSCrJt3QeYfO93KO
QFTtl/DCBxA+fDCH7zVK8nDG7HtTxv9ne6yaUTqqp7TvD404kzLM4HcStmMiqX7voTmLB+Y476uE
FapD3ve4qnmrqD1U462aQ33ELJSLV6beqOy3Sknl0ucAR5PhTvFNwrUs6qi5SSmp0uKis0r2IIGQ
amEF6VAbuGdgGhEkOS15SL14dJeq2U7fVUemQpouZBgDhh9KMgONaeVCeCVgW4PeqWQ0UuUK7VkC
UdXCCtXhxsPbK+qho54zTk8e1LZfMcL8L2eFm38uMwVT7lOqaDjY/iYk2W8FEQyWXMsPaUZzv9de
qfYs4ZjyRbzw/JgaPX0OmNbZKZNQTrdT7ZSCDLVTxht5hMK1pgflaopsLE+BWYL/DSOBwtSexcNy
1IWqhRWmQz0PZzb4hSptt33N5LJhhBjhiJ3OPL6Pb2FYXJ282l6sIrRb+jWITefCmGHIBINtb9je
il+6Wpisw2T/P3dfttw6km33KxX1ZEdcljEPEW5H3EwAnCmJ0pF09MLQSIIDAIIAp7e+YX9E259i
P3b9l1cCBEEledQkhI5A366qrjpHZ5OJXMide1wbXLUoaznCOFlLUYw54TMwvrCuJdmnHNe9dOXu
V9amn093/O65Bd8AWEdQuo/6foGpgwPXBi4rBh0Bb3REKqKSEAF9ChYmKymIaPoYuTCH6CkzeHdq
C7ENsB3L0X1ArtWNKkkDwyYwSiXG93FikXVTMZybdVNx/cu4akF0yoISSXEE32OVriXH6CK1zAtz
AH/fe91t1AGq1e1KR/k7qhTKUsSo4sengQdGFZBtPeIaQCAKQSgQh4MjBjVrfDw4XUtBVHlhDtVT
qdZ9Jf4ZF2y2Tzmoe+lKKuLyLlcMkkRDusJ81ISY6fNJhSpGdxWqznY9sPzlyrRpYeZLXpjH9N9/
GT0spIo/lwV3F1sMKfSqGUYE15RslmYj49iK+B9K+mEfIVoII/jgtkXAHwTFCF2ArhYliIhUZOoi
9XvStRQ9tsmD5MI8xCcCxPuDd86x3e3Tv8KxxWDQfzC98J80xYVNvCovJo3uaV2X0aqXkPjxHSKs
Ak7CpGGYEppx4Oalr1K6kvxtuOhe54X5V+mEtrgsfrnbpvxdysUrdwfgviqxMQQKApCiLxpRSrBZ
f1IPQBTXOTPh4EJDixyph2QlBTFNHyMX5jH9rnrY7VIO6V65VA5RHZZaeX3T8h8KmLyg0jGiBbhy
daqighQwfmRiiIRogMGVU/npWnJYLjqnvDCH6dMJTG9xFb+/ut5Z8ctso3JQc/HKoQr+QgymzC7U
7zvNiHFh9CFYDEArnxRcHFzkbKoAaEpQUiUkI5n4oHS6loKo8sIcql+4zRdPFcB25dim0r91n1mx
4/srmFj/S33mes//tYJRL/CVwcAqC2wkf1nuwWBKFxY6VyKXDLAFNw2YEXDfHqf107UUBJsX5sD+
vgu926gc5iongMUa6mTKQpWZT9C6UL2oWgUV8lHkC32ZsMZZ0AtVV0dHOFlLQVRhQOFBcmEO1VNH
OLeAzjDG088/PLy5eOUUs6SXO5rJVFGFjuTvL9L6CirUGS8yyiPlfY4yNYrTleSwXHTZ8sIcprcP
v3ShrxZRuFOpZ1272YblZ3b/Cb/9+b9X7t//FvmTcLtJusIqB7cBQmR1v/HfvYflP5D8RQUHapRR
c37kUCPpJKHMFTkJDME+Tg6naykIOC/MAd4+YV2RzdsQ/c+vGFt4xinOdirH+UC+crgiKQsq8S+V
8z/Lq1Zq6Nj88psvmI3KOMmg82G4MYOdt9cZmwZqpmUUbaK17DhEIyRrKfhG8cLcG/X9a2G3UfkL
VeFrQdbL5EiB68xaV8AeaDJuTy7whi4HtK2IBrs4MCjqqNorXUtBVHlhDtVTM/uyNNdfUUnyGsPU
PktfZDuWw9t9DtHb9FxBA11Ta+B+K+vMssg5PGw20ULD5GLeQFfhY6OYD1TbjMD3yMdO11IQXV6Y
Q/dU4/YT+D9BKfZbHQNsgc0ZN0G2Wzmy3GdU7jZQMK+6vLEHqOpD5S14FxJODZnPYRqgf8VABFFX
TJSgHNVVp2spiC8vzOF7qrDv6ZmN2zwL2GybDoDdCVcOUQnD0eTSTiwmVWB2AVqAMeaLFdgeOV+4
WhW0s7DRx6wzP9MUO0M9WUtBRNMHyYV5RE8Y6m2c2NfzEM22KUc0E64cooJcw3nJdva7ljjsJhG9
oRgdhBltyERysWtWQA83W4MiNk6UBqVryUG5yPXihTlEv2837TYqx7TKdpNcO8gMfBdV2E0YZ6Ab
yEZAwR7ZTSzHJKDbBelKAXRVfJBETtZSEFVemEf1hH/FRhUnaeQz7tT04w9jJHvpyp1UU65BU5Z1
UsEuhmAlkhE6CoOOrSWT1VujBgGZRRhTxyVfyVoKYpo+SC7MYXqK63Pf4XkGptk+5Qd1L105TDWx
TOoFODCwe3QD/DXgcD3qJESHkigL7MfoT8KrtH+X0vs0XUsOy0XalxfmMP12kfxun3JMK1wkX+pY
TWCKqca4SWXMkUe04XNnPtIOzB7Gj3BKcVp5Gwlcxsh3FcWUEz4L07SbkNFhXDC9Ol3moRp+wCf8
+X88t4puK9pwMBq+LEUMt0bVoGTR5YChQUfBSzZunk0qUdEkzBhVOCM4XUtBgHlhDuBTbk3ecHSG
Js42Kj+1uXjlVDHSJYgNlYUqDGFwd8JxAbXjiRIOkyWM2dWLwHTCtpEq231ZDlZSENP0MXJhDtPv
m8G7bcoxrbAZzKgilNKCwjCZ0LSNKJKEkWynTCbMs0Zvmsaq+tJq3ENU07XkwFx0vfLCHKrfNpl2
+5SDWl2TycC4NhVV/L/Yvws5yFjlDSPsRMiIEcXxhTnGH4qCzDCoqkCHj5YuTvumaymIKS/MYXqq
X6n+tkmuxDN0b7ZNOaSZcOU0L5YK5sXyEEUImHmhCrOHTiDKAGfltZg9b+xTkKnmTVdSHE88Ri58
Bp63fuBHZ8UIsz3K4dzJVg5NTauBfr4sNKU/NDYBUzQUDLw9orUHFyvKXqFtMSII3mz2pTt/JllI
jscvFMZpKrn0KXJhDsxTEf1dvqbuh6iNStLuZxzTbLdyXIk/fHsGR/ZrBRM2rC2jvJOKsBLuSgUD
25hnw5N3siEUmBCEbA3GZeIW593VdC05QhfBywtz8JbRvsL2KUe1uoWuiJvCXsmOzndDhcxdFVjg
CHMyWf8KFwBGqBBmMWPS0DFYkdO+6UoKIsoL84j++3HlTW64nnFQs23KIc3FK6eDTR2Vj6XpYNSx
Ii+OqBFoUJCvYUbQQZkrY/SEtYsLFz9HSzd/TtO1FESVF+ZQPWX37tTwtetHLO99riLOtizHt5sU
6byn7JGVgxh+HiaTlndsWTdSNr82GUt8ADHrIpFlVMIgYIyKl6PIYbqWghDzwhzEZTisyUblwFb5
4KISVytNGYtIiSN4jyYyxI8w/IeLHSLGj2FBGtxZlM1lb1JqO5nJOgoiygtziJ46tHt38wxNnH78
4eW6l67eKQWvkVjmKUWJsgj2Ih3OC0+tzKrSoJ1Z5StGdx07q5g3hbUUxJQX5jD9/indbdS/xCmF
ygJdY3Zivm8ygS4QFDfgIDtFvYBmUBSssaQ6G2u7/9Z9qBArKYpp8hi5cOmY7rbpXwNTo4bMdnmY
YqQTmBZQA6FrrGDm8DZlNrKOuUC4lpglfIRpspIcloscG4ETPgPTW/f97dzClvTjD3XvXrp6uheF
rkqZAX30A4JrAcNsDZRDIHl6iCl0r4kjKsBSxkzFg9qL3TlN1lIUU074DExzE+eMC5VVHLON+pc4
pxi1jnl4ZZ1TkLEyJxV8VSiE4GhvRFQU6nB8MB4TE0/BrsHly9OVFMSUF+YwPZV62zk2XXfig0j3
bMcm27Ac3bq/iDaMna5yR1bGMFtxf8V992JFfAntP/BcWcMeGDM4NYx6YfThY1ABeoAwsSJ7pdID
m66kILi8MAfuqWLvPpsfcXbV0m6bckhz8cphylJXcmncGUkODgTKjCEl4TM4UMKIRKhJ7SFGVCPI
xCGarqMgorwwh+i3XZrdHuWAVtelUZQa9j87Ld8/o5KM2UwIHIH25lgBg8MVuRyUP4Cd9yiylK6k
IKK8MIfoFwq4PnUx5+XMdoxst3Jk217MZk1XUftKIMsu7aQy0jgR8UKMoWDhweNIMEr1TbBAIu8q
HxtMYDLHWgpiywtz2J6K7u8v1/fX0fl3a/pFh5ZT//mVDVus5hwgEDxh9HNZRxfRJRZT0jDtBzVm
PNUnYoawlllUWEM7lX50eNO1FASYF+YAPqWOdwD3zx+Eme1WfnSJ+wxwf0s+47mCBxizlDELr1x8
kZ5Dedqu/eLwstXQLYcRUOATxBE+7qpN11IQX16Yx5ccJ3N2+D4sLjm/2YblEKfyVQQXr6Oap7i/
e++y+jTk51BWCCLX41ZI+EUimysOcHF6j6gD07UUBJcX5sA9FUrcgXvrv46eQU1ztu+T7VmOb3/z
4vkVPLoG4jblHV3pD3TfgDpbx9AupOU4zweOrQLiGlDTgNFVOw4Up2spiC4vzKF7qiF+h27T81c7
5s5zk3bZruX4HnxIBVEWpBrKfMtS0BheAeIhdCybhojWV759DiEpkdFEwgc+lZdN11IQZV6YQ/nU
Gb4sJLXbqBzYXLxyHi42Q5RKTPKgkp8VhCMReLIpEkyvyNUCUgSmjlOxyVqKo4oHyYX/CagmG/Uv
gSp6ElD0Wd5ZhTtjIETMqIaOqXqNPxjYLEuLkeJ5tCSNRaUryWG5KCHAC3OYnm7MSZo42v70XD2c
7VUObJvFKKuogRE6K4/JFZkcRtOKmQaYZAvXCqHLAxMZLpCh4ccYcoEgJF6mfWRzlxRI1lIQVxDA
4UFyYQ7XUxo4M5HTMUDA9renZ1jLb557Vglq+o2Hzu6ff/Vn7rNXSf50NlZF3W/4981lMKjibGqY
aQCPlzeo2PgZFR3N8HizEX7pId0d4GQtOVaXHWBOmAP69AG+bPwM26f86Fa4sw6Maf8gfvFPYhdC
RF8sr/c2SUyAdA6mt4ouID40hsQEappxT6QTF7IraJ+YwEoKvkvpY+TC3LtURmIi2ab8ZapwYoLp
M73MCz6n+kQ0+yjZJGng7MWsI/FkBV2ylhyYizRE+iC5MIfqF1fBhVygyXbl2N7G0/cxQtnvGAha
OaMcJgliktnZKUH/wz5LO0pAzf/pmsegKnAfIJMIAw61WVwlXbqOHJyLkOWFOWRP6/7EeNsp8QsM
uGS3cnAZD4K/8n+79t+GoCjyQHxSOYzx4oPz50uM/3n3AfJRX37zBWxzuA+SaMxubjNvRrL7gKVK
UrKGoxZgKHWspeAbxgtzb1gZN0KyUfmLVeEbQYXOyCcsf1dnIP6iIUmNXDTGcWMu9+eKIXTuo1QT
A+5+wYWTrqUgqrwwh+r3CYN3G5WjWnHCYPlrLXHBWUXgHL0tKBiBw3eC4QiV8jpLlgigymFRt70H
snP5mAV70CN40W2AstNPwhyqp+75PGp2Th1Y8vmHrkAuXjndD5YXFPWUpYFRVoIKXLT5YrTCCZYN
VMqD25uRpjALLhm0lCKXopqupeBZ5YU5VE/lMvfFIWeAmu1TflT30pXDFKMEUEBZFqZs5gKMbcz4
ZZW4RzPPMMUQHU3oalFh0KGxaX+bp5imaymIKS/MYVrGzIVko3JQKzxzAUUSMJ1LQlVBVygbo4Ha
EUHXRf5WRcgN5USglkZzRDr7+fCcpispiCkvzGH6RVEJQdry/c//ea4tnu1XDi77APT9V3jUAq4m
lGmVhLGKOxat+RJazsAjeNznwu5YZD4EAZOBRVjG+1tgf8diLQVRTh8kF+ZR/vfjyoP8kjxDHWcb
lYObi1dOH8M5QDyzLFTh5SA4JMGPTkaz814OJpCiEQ2Jr12FPWc5pWvJgbnIcuKFOVTL8HKSjcpR
rbCXg1dQLLVzFIoW0xQwq07DLcrFvXBWWUgc0XE27/mUPYy1FEQ1fZBcmEO1DHs42agc1QqfVYx4
NvT9mfmu76r8AUzRaYiwBKsg4c4qCkjgiEgqjjP7M0eopmvJgbnorPLCHKqnaXFAkb5AFPIMBZzt
Uw5qdUc8g0YYxVfl6V+MFEUPoYQwps5GjX2KYsJy0jCjDK1NKMMG0QpvD6drKYgpL8xhemosSkaY
fAak2TblkGbC1btRQalYXpchjF2QeepwcJIGbz7CxNoh0AjMphoBzmNe3mQtBRGFkYoHyYU5RL+w
hq+mk/gCUzjZrgNkpzEKACsYiwZ/RKm1tzB+MWodE7uRHuRbl9DoAv5s5Jp3pV+ZhthFI5KV5NBc
pH3Tx8iFOVxPRSN2ZQXk/c//QHlmdH71fLZlObrZZ1SzPwLphhLL51kXMJpaBDixxwyRIEqHwcQG
HYAvJx0RfOjIpivJUboIYl6Yg/iU2ZRVjrCintkFvK7ZjuUIt/2XzZ//MXmu4AkGFRfaGLKz9F0L
CkkbHFvUXp7sjgBxGWNbAZckxh+AMpKPE6drKQgwL8wB/AV3WTpQxGcJv3NVdLZrOcRs+hhqil4r
iTHKI8ss6kPzPgp60ZyGWVCJGXxQ/sVGQmL8CYqFoMWV43lCSO5iLUUx5oQ5jL/IDD/8/X8Nw0sm
zaXr/JQW2H9EBY8xs0yU0oLIzMRinCoYWnEqiWf+oSMrACYHGVWbxzT56VoKQswLcxCXaGKx7crP
74M/fQn9WQWhRVgdcfyyNDTyA6xtCflXwRCPiULBDIv4I+IaIoIXx/SD6VoKQssLc9CWkR9INioH
tcr5gd2g918YMRcS+iLKiFsXbs9JQl94uRicDpWNMVEgUTriy08GoBeNHfPCHKqnDuyeFvIMNzf9
+MOTupeunJ+LkVal1sdg3jIo901TRlb9aAaCCRIPBB5NbVdnvY+YpP5QupaCJ5UX5jA91SZ+6y9Q
OZUQuJ6BarZTB0c1l68crqoML7e0PA8jzWFsOQauVykdXnFoP6GqGqlbTEZAFY2R9igeOkHpWgri
ygtzuH6/Qma3UTmsFa6QAaMeGgLLuldRS6GzATTIweJ65ae6IXaBmAbmumE4Ao50QjV5iGq6loKo
8sIcqqeiF/tqiDPOarZPOah76cqdVMS5QW1UFqbIB6BWDWAlXDpJyvXwpCIfgHgyWk7RLXyC/Spd
S0FMeWEO0xLyAck+5ZhWNx8ggNZXKs3+RZMwm5aN4hjEoNCb9rmqGdNwETYGTTPjyscg9exN2uXY
k5UURDR9jFyYQ/SLAFQ64vzc0ES2XTm0XfA3TFxWSsHGrnqVjFCACLPMBjWcWYQRQdOAf3/O+KBu
HTFGESwtGpuGcJTxQQcVVpLD9Av7/Bf8+Zwwh/Hp+MRFXUvJLuXQVrdrCWlqM+fX/W5ckdWfsvSc
IjFrmOf0hX+DmjbYwfgzBmoW+SxeupaCmPLCHKanzm2eMD/jes02Kgc1F6/c/QpCXLR0ZlqxBFQl
zB3HYBINvPlHVRSslR9MzSrjW4HCPkI1WUtRVDnh0lHdbdS/BqroKCnPagJBA4oUQQiqIg8gJUM0
D6wmnFVdhmZAhClXD7vrNVlGUUA54TMA3eV36qH/tnXPvl53e5UDi14hNmn+tw4b3VfJyxUFbWXS
q2PuLbQwnJ0TqhgpHpCegT2JETngn6MUT7KWghhjFjweJBfmMD6V4uGGxZ+hj9MvOQw4cZ9ROaUM
r17Iz9J3lTJr4AGviqyijQdFx1ybLswn8IeykY2YtYqJJ7xSTteSQ3SR+cQLc/iWEZ5INio/uxUO
TxgogxJLa+CRQW0FUkIMZmSEzfyIciTt0JitwvVBWh5nlkc1XUtBVHlhDtVT3Ehk8zZM5pCcV9y2
26kc1gP5yp1WtKbg6JRlQiHshG4OdNuhyg2NyvxpZWEnZAZwXjHPTxazb92VzCQrKYhq+hi5MIfq
t4NOu13KMa1u0An1Hsi8ZHv7Xf3L+K0klCyibV7BNFV2EXlDN4rf3v/yOzOeMBVMQhUUkjjSUUtW
upIclIu0Ly/MIcocnTOuz2wzcuCun8MtJrutKphahWoCL0FZyEHHojwY8UARFf3HCRvoWFZrikaA
/ZzywxBwupaC2PHCHHal6Nhkp3JYq6xjJTautzRcRXB+Yt4ivBrUOhwHHyQElBBLBB2SADV8VBae
rqUgrrwwh2vnx3Fjzs6r+fOvf//b6xaE9+c6Ntme5QinH1FNl0ZBdKk0gNnBRV0pIv2sue5oGLmG
OxbVTMyVRf/hUc+klqylIMC8MAfw6YhhynXhnk9UttutHNprF5S+FVTIqlA7oLD/7lUKV4ZNjUIt
OEhMGAHNp8uUcRGo6HtGBp1NQT46uOlaCuLKC3O4ft+V2W1UDmmFXZnEJijNlYGBhBvWQPxIwlDj
JMLw2UTCT9ApC/Jt2L37rP1BiKkwEwGz8w6EOUxPRYJ3yvg6jBfbC8YyZhuWo5t+QjUrxJOqghI9
GnZcUUAMFmZ4NUdHVsTwXEwwgTd7TL+drqTokWXFCweMMhy83z+yyecfBpYqfGRRdlVqKRNGfiGI
jwyNiklSx14qqv5BzQxeOHRqHQX607UURJUX5lAtoTwt2af8pFa3PE3SamgfL8vbEf/AiAMVEYck
yI9uq08nFWMZVYQJFVZNaiC2lH1rqobTlRRElBfmEYWf+um3pL/8vlPDbX/rssm2Z04xyfbrANvd
B1SxFUtlhFilocsyqph6jBJgxPAB85HpJCEtx1hhQN97zJSfrqUgvrzwJzD/8vspPbzD94oNITnX
38n2K0c3Ea+iVSzLZYYpMOUAoCmHA1M/209ob5YwxAaszcrxBJN0LQWh5YU5aE8p4x20KTHfudhm
G5Zj++f/fa7mCAQZg6VKO7bgiQGwpgFiRkQQTw0tRwLAgAeL5lkJYeO90Zaq5XQtRbFNHiQXPh/b
h+c3VA6fq5WzDcux3clXUSljEBbYMbPL77v+LKvyh0aG+2Oypnaulx38BKoko7oN0X4EGo9Sr+la
coAuCg7zwhy6pyrC2dAR9zx6gmybckwz4cqlbxSzhrlP5SGKwhbQcAkJBRtO5CcjChEKlAvDYgbt
BCKL+7rW9LSmKymKZ/IYuTCH59X1L40oEmJo45kWVLZZOa5MeljBwJOCyWulwopIMRqs0MUsHufQ
0bohKfgfxl2oDHwYV4eZgHQtOTaXHdTkQXJhDthTB5Vu//63RQS2LVSxnJXjyTYrh/XzR1Tu0KLn
HvnPbJe/q4bh+WD8DIYbIGCMSY3coUWOTmS9WCgw1eDpHlVIpGvJAboIXV6YQ/dU1jUzoPzZ82J7
EU1BsmWHGL+HLI9XzSl/qlHuAQa3iILyFvTMge6HqxJn3Ne4ao8LxNNFFMSWF+aw/cLvseDWhn/+
P99zz8c3268c3/xTqhlmZEHR8sqcUOgP2h/wjSClI53kBZJ04I84JHI/3M2brqQgzLwwB/MXUeTL
CxXZduUAZ/K/dZ+hCNCqV8kRJuh8QX1oWboafKeYQIMAxkniYmYyM55qDClCTRRYoLibOF1LQaB5
YQ7oElp4kn06wPdtRwhWufsXs8Iw87YsTNEMIGAQdsIvfkxxy5oBYFLj7oXexvwaHtN0LQUx5YU5
TE8d3rya/5zqmd1G5aDm4pVD1YBzW57NrKCbDpWHrG0HDAUSf+UaGN0pY3InWu4Q2+DiyelKCmLK
C3OYnjqnO5vq4X08egeryLnuULZhB+juPqGKQ8MUpJhLHXkOVFEeg24OHUy2n9MFUMRI/SCaDAID
MKHuVcXO001WUhDe9DFyYQ7eUw5Rm/F5JWbuGUc226Yc1Fy8ckcWZQmIH5WliMHXJXzRH4v6CtS7
wbZCsFFUj+pm0rXkwFzkCPHCHKqnjOU823oGqtlG5ajm4pVDFVxFCNSXhyrL0CLwlIzAht30OSaF
MboJZbGuY4Qy0rr76GZ6VtO1FESVF+ZQ/aIa6i4OU3v2DGyz7cqx7T5Pn71qej0aG0+x9z++G7qQ
2HQAExwFCcV4Eps4yP2w5g5mDCMshajjcXlxupai2CYPkgufhe0FvbG7fcpBrW5vrAwXR9mfm+9i
iqyAxCrFUQuloPz4RHEFoycApS4aANiEgExP7HI+yVpyWC7SwumD5MIcpqfyefvyiDMOarZPOaZ7
6X+ODv713KxF0vA9fPet5+jZ9iI32tzE7+Gm/76Ip9HXP/2F6C7mewx/CkHz7S+/w0xCTTGamtEt
iYI3eDzQBP/t8PM+BY7RnYsymwzfX37A+/MiSnoJYHIhEwhvCd+QkECu3rOf4HNALSSK+H5BhbXt
+WE0+svvbEiBjJpKdFlrjMUGP1n48f4noKwRUA0A7QJ2wN+zdV77083Q9/abtPv1b148u/ZdL1r8
5XcNt1eQ/rFTy1YkBG+D1+e+6w3xp8V/U7TBslabrkeWNbfbczuyNrT7ZNQlOicL4hLPWpCrq60l
2Fvr6kmhLtmSZr2jkTXtdDbO0l7SKbl7n1veh/4UO3JdrHd6AWl3Z6Rxcy86KtGtuB03Pj5W7Y/w
/WZDptSKycHmn3gIhS3yq4cAeIcPMdtszHgd4CHu290J6S6dDV3YGyo35MaQ3GnkvTknD/UZXZN6
/bre35KVFZAxaY3Ic7112xgRenu7Ih59W/2jleGl+HJlUAqHKxtvfdkVkpXN7Xn95UqiEhWoSebk
ZU5UFzvcnJLr+t0UW6fozS31iN2K2x/YJdPCcgb2gKrX2Lah1fh601hY/sulsTfjAPl5bbmSwy02
TagLdtOkr+9Cc0wajUb77e0fIQTCj6+/jc1ZPfy22AhcdxPi2za0vbBjat3eOi8+0cmMdJ0rlzzN
yVPXmtObCYnpuDMjy1fPJ+Hj8N5YWqPm3G60ZSLj7VGtCf4dY2e2lvPy9GQSB1t5tSAiEejT02M3
vPWsqdPs15tDYlgSobRlS+SH7RGxVQ/tnx7p1Jv199elTswnPaDj+9jB+zyi85eHhaUReUR/Pj+L
eM3lm75IdKrdjlstu0NbHhl1Pz7wtvR+/gMscJy/woI1kB3uzjZWtdBjWNRIs78k4weJjAgeFH9H
1s2AJl+3U6rXh1rg1Q82oTsc7TTn/pf/o2H37f/OJPLf+vxLaJHdBzJN/OkXR2o5U0AndfYvfni2
VmaTaqGSE3I2vKNfaGWpBk6KY63MfUCulXFTQy3rsK5TDbvXygbYoxD+YLSMmEIAbXKglVEUy+bq
oXcMeQm85blaRjcSygV0xm8PIekStcwUFq/QQEoGTjoVyaHEfDx8HyRP8QNDmYws1VuSWLuVV45L
J6Mt0Sb9gy3avQqHFwAr5j7xZeCPRQ2hhF2WWBD+8MvUlRoF3tYdWTOhrrpLMttQd7xyplpDl+g2
0C3R6N4bC8/ZRt2J5v2c3EfW2pl/BD4Zt2cuEZ5EhYiCEwRkKolkPKPea6zodOpasbcgq7FGlIHS
vl+ve4HuNyZebxYSU7UFe6KRrhhaRl2dOkN3QFbKGGc/fFw+iq/qa+1qdC19jK/X1uhtsJyStWSt
rVlP+ljjFvJJ7UqcOrOFY77ONCI6T45LRtb1ljgiVEFzYmv0SSfGU2i1Q0u1BnRK3+41WyYBZdfZ
/bA9p50+dIRPnSWdWwtrak3s4MoxBTLp+72B74iTqeWL+OOrBfH7tcf4efG8uO8O2dc5Co23ZHk3
fRt8mD5RFo4oWVBGodk0WiIWaK0lEja9O2NDtA0xQrLGkm/Xj9vXmUEja/C0fF3HxA2Jgo/5qVpi
QGa+pc8ct7Hu6LOm92Law67RnNT9+thxbc+SLe+nTEVbplt7bS/thbWkga3b44fXUUQWs773ECn1
gGynxAyJe739COd0eG3Wt/aQzp3axKLmkC6ftmsSUvFHdGM0Ns1VM+zNrt23yXWtvryPO3pINBJb
an3SHN93Vq9LKuhNKbTWrjObk2FrZO3+8Qh2qBa1hpLd1epBU3Tc/qw37K9DS6uHnbXlk439dLWg
3pXantmBs266bdEyJaJt6cykI9dSJs1hw9ec2mPNmNhkMnmZKdZcsojkCJYdkpDIVHMmAjHsaX21
oNP4yjPs4J2ObiZXSttrjRuL5qozfBM/th+z5sYRW25z4ShNt2tc1/pja93wfwxtvz7/Mb3yrmYt
xZZs6V6iV69RSJYttat1xN6go9t1w3r3tf5sRjcjyyOTGZ1uqWYSvN1qd9hZPwyaPh1ZIn2HdhZp
2FZbtZCIM/x3gNX2AETDrRvNWX1en972+/26chXYQSNsu91ab9sQH/pD4lLxRqyLvenDdkbWOl6I
1nukx0Tz7OGQDFoSrZGp4URjGukklF3qPZhUcdtGQNTYWdWIt6C+eV/fLtojK3SddXug22tLolpr
8WzUm+LIlhVr09/U41ZkaTc+2T6GnZWtvOuN9ZvbcKJm0Jw2l87SiRzv1X2ZN2YPb29r93ry4rcN
27DV5oDGZII7+Qn3sWSLluxEnbDj9oa9wCWP5u3Ap9rQCicjMhQ765u5TMIZCQaSpVyr/UXH78w6
y9bcUm25p72NB208STwmwvXgTrmuDwJcqsqY2MP6kkRkRsm71oyaevPpCrf4mMJsW+KgzhqTRtTw
b9QrTyCi3zJ7odccD6zoodYfNMcOXg4R1ic+492wloENjUV92nRJjcBSnfSDleMlSmBqTVdOLI4t
wwpe3r0Xt4796s8f1afQXm/o6H5uxc6CTmy9rbavliNiBtaMDt703mRcDx5GciMaUF2ggkfNLVmM
iSQ41yZ16/WhVWvS2o/Qjh2JvkMr0agTtdVHl0xsz5m0leeXuKdNyXBLBhvyZMZ0Naf6ui0Z1JTZ
3+M7/VXFf11pIzpakg0U4u1qRN0pWTqLEQ1NIopE6W6vRh11RIIxCfH3imxlnIX1mIgqFSNLGRLz
zR1Yk4GFh5zjgLwzK9Z1bhvtx0ezselPV3QUeFg3jRY3MDWtmS13JJcG2/awXYOSMsnTjDxOyPZa
fVuQwLnSG9H1ujlpbIZOvCCLHl4aCahsqEpW1KBt1VKbUzqg47rRN/qD/oqYzVVj+u46H67lu03f
HtOb24C2QqrVLL+/ufefVx+eC02sPa2v9E6tM+qazVpzaL11Nx9uT7+Sr9Rb+dab0ppHzIYrC1SV
aHvTF982Q7IdE21IVi/Sw7QVwuq7r8F2hmJf2CoJrO28ocp2LSaRT9xeOLIi6/H+Zkpva5ax6eht
BXpn0ljiJRtfD24GXaM7vJ/bfkhqW2z2eOg86tBSeGk8y0m24v5GlglO49NANskodFbjRUiH+o/t
prEM++FSbvqv4pMS4fckgUyXypu42tQHbj2YdGdxdyZ8GDNcg23pduo+TPRtXW7oSmMO9Wg+mKFL
RytLuZ37BnWbg1soefLTIAGx72MyrssrUrur3W1VaoR0uSLzttZbtON2rTlxJk54A8OzK0zJoK7V
N61aw2yIzWBF/LZ+5wY2RPS77U9hSJaRNXupddhZXumNn7H13BLIuDV0Gl79bQjnS7feataK2r3n
56ndUhqDiCS3YyPozq7xatrT1rg1sTSBCBFxnekP/XpaV0Iyehq1Vi0XouwfGf+vkPGQfqixFcCZ
mZKRrZjO2F6+LxUSKmRikKFH9BWJX7QZqUGL/bwxerW7uPGm6/a9TKKfwoLO2qObGO8s++cZF5XZ
qn1se2IvmhK3tf4YbymufuM1fF7fb+9HniXgAg+o0J5OyM85XqvQ3jjeDFfhD7HV/LG2BWce3EhX
ZvSskDi4WatEGVpzXCRXka2MFDII7rbUtxtjejuma3u0IH3brcsU70QrIlE/IADE68VLYpDwbdJ+
CmQoFtGCFTCloykh65Z2NR/1xQVMiRhmBpGGAvV0a7n8oZE5ncPtDD38x8gZNKNG0NjWh81Jx163
NibZKLY4osbV4Grcm/b0lkwXA9IbtyPa2TQlMqRr3DIa7Jg1nXU1Mu3GcGCGtDmCXxbSxnBMVndx
M+grzrRv1n/Cp6kv52S5xPcJnanuNVR9Rt0ZHfdGclAXg+5Y6mhTSxeX95b/sXyM1q14RMWwgbc6
hPoJo+ZoM6WK9Lq5FYSZNV9OqLa+rm2ggqSHddwIBJUMFiPyb55bWy3V2XRkrWz/ebC5Mm99s+d1
FJUIZm96V5sJZNWKHChJMnd8S2n/CG5Cit+8xV0Rt9ZTojza24+VTxahFX3EVvihAie1u70JVNwG
tXvxafY4t6JWYPdjJ3b+8/o8mAKM+KGGhh/4GdKXPg8a8RA84n2eow9IfR7WiMvCTIz2WEMlrAJP
IPV5WEAanfXgI5LV1BfKPB6knuDLyEh74MeQQMYw83jYj8DvaKoaCgBYrvESjwdNh0duyKdls5mu
n9wQQ9yufGEBJ77ZRIjmhSl6lwzJmtRo825OnDlR4AR0tpZO2rhkdI/inbvpPir9NlT+9ifuxafH
0Aqs9bVvP5qkiyDL2hLoo9fc0A1dUam+dljAATfehj7iH02Alq2bD6PbWk9rqr3NT8WKhkS1cddv
xszemrSEqB5bG2dyo6iW/jLomPT93ewNmrAI69sGzIL3bWPsbHHgF4iOzemW+DAEjSauhIZmKVfs
VcbNbC1ozdauN2M7astQ0o1lY92Y1Y3rNTGdsDGiS4JPo7Dqm7Q3eVx3l92ZRW8nOE6us7KWtl7f
WD3bn8Hg9JuivZKpd79xItvFXyLCXGuBzOq1PtwZHyvxLAn+1ZxEzZpPJBreyY4S28sh0e33Ca3R
GfTMlriISY0tH7oGK75mknMa19UG02I+HcDUx+/ApB3a8+7Y8fFsdy9LoshEaWqWbs8tpnzXtuIo
jvtT2zrb57A3IGuNQKvJdNXZWGubrX3lPExcEtnj54VLxA1ZG3SDC9u+u2P7hUseZhOLhfn0fYbf
mMF3mzREcrcmS9IMZgQ6gwXz2tNb8UWFed9yW4v32ZrI2P/g6i648lvz1ggybmPYMFrrztSBzzWv
xzaud4oIkyAt79caLpvBU+Ddj2VxRDTV73iaRxQ4a9IssifTOVwdWBLDmMIRE9SW4tvRz+1bHMZ0
HkvWMLBHAX1cOjHxVnRCgsiKx3jt2oMtMeDDeXSrdSYENovQ1354j4tW+Co2Y9hKU0rhGQqUWS2h
czNWUCHYE69Vazy23sbUsFdkhVut4bBXnsXEdFiBcUvoWXOEUcWm3gkdtSle3ywaU+rhr01jYin1
Qdf/2LQUvNTQwfWaIzYnxIwbkUotvaPiwXUgXyMKfVJs1zKb6nXtbvYweQlwEnrzMY3pm9kYdSJ8
FQzMWRsGy8uAwIJY4HKMEWIb00UDv5z3fRt/wFjASoSXKvRvVvCa2xJskWBs30SRJc3I6MfiAVag
5Vq4nuu3YZ1G3dtWg0Z1OiItnWydpRXbM8P9B2HME4HFz2qDRTcOwpjDqbRRYwNqY+uwl9kZwseo
9/s28UjP74zp/QdCu9Zb22rcv/2nvVIwXB6EKqzQUkUdJiv7+HUYDYNhBI0Pox1/wO5KwYga1F+z
AYDQ6MhyQGvvrhTMBwT9GQgfMOoTDY4CPjK7VAQUlqE9GdQByJVpuogrLrtUkGTbcx6C20eTL7lU
5CR98SmQxhYOjif0aTFGeJZHOXw7DGU0dmvySqHhdiJCt0821gKHajtfkyh2qVHTieIPqe9P7DCY
tEeTl2ir15dDGNaRDENMaeqB+sMcTTsYE3ldW2/vZmFwZY5M4k5GuD9ia6tpdqA8xQvDCSQdB2Rq
Df2JtfQQzxEUa4p/g6eMyPrSmm1dqirTe1+aPMy2BvHjm0FYIxvf7W610A6VyJrU3PvgYzFQqKm4
NBzXbEnvreL4hyEhfr2I6/J6TUTXr69DfMcETpY5J5Pt3FYijQjSxpKVoD4yZSsY+53FZNH0tdh2
hfp4HhO5djNareDHvkli0KrpPkUB2Is7EOb4JFciwWLR9+O4KW5m9bUCd1ibbOyNuiG6P7ubLLrx
Gr7lsvbTM2R7JE0bi8lyCW8Dxi5eqb6/Fa7mrohLZR1PEb6I6svJxJLUMYlWSF8sR1agT5tjL6yr
G5NOFuuuJESOuZpYi5kh0OUmaAnyur0eSX1PjJEbGT1qpne9GK+uA7HWX4ahvRhOnYHnPwyliE4H
mrWOvI4rdobhHYagNVZTJSLz1ebJGAdQVcORpSya2hh3i3Bt6I3BQFrZwXzeiMdxaxXPX6Pl01Be
Y2W9lWxej9YzGoqj9lSnazdqCH4A53rhWnq4IWNsDoZyOOtIgr81WLTHtU1nhTCgHhpEWuGOM42W
N8bOTV9rAkyCYNIMwsl1YMjP2nzQjAU40NHadvXAVgYIgCFyFyLDBpMjXDWk8EYebTwaa3BQtrUb
yRzeBhvpYTs1bleSaP1/6r5kSVIY2u6HjIMZsWVOcqp56A1RXd2NEGKShEB8/TvlsP38No7w0ote
dVZVAtK9Z7oiCJYsnOyKL32xgHk2m7o1blN1h0lVSCtUQD+R9GVfwiJqbk60ZaFOdfQci7FYhEqH
ec18NCk3bC/M6sp2sPALI0CLXZazWF+0Wc+O6dKpZ/ngLBmNpqL3LJ4syr9IJrt7uC71Hh3VZH63
zDyadvvrdPuZz32KqPx1dWVKj77snHZNjI3WPsqC2vBS3OE1nNVl35Zc8w7QP+37Nmn3pvD3V2sC
aXVuzIS1tZ/teHnj+54qN+9klM7r8hmpitkijdVpdKwTaWSfBLF/EujDx1w5PlhofIu2KqBQQaWX
WuuUeFhUx83aP9ic7lwVGnsjgLwiM+nenbBLWXy1jAT9YWA218aiD+06J5vaLrGqdNAnOzrV3GVM
/erHTiVbg3oxNrcxnqtBWClfeEbWtYgb/SAg6jYgypK5OrGnrRYbtm1/gKkeaLmj/BPhq83bO3FV
2Ws0USsNlqs1/7Jn2uWGew//zVCnxanbyk+n/WPz1rOwMmkuCuqOPfDEHfFT+h67b8bjj549Zccg
3KSJp9Nkol+siROvnXcIitGnbnHbmqRzrTQc7CyY3Uxb7f/37tH3tI7qJyLQdtP4f3IhnJz6f+t0
sEfkz7si/zMH8D9+4H8aRD7Gt9GiCEgYwndonP+7s+F/cIo2Zhbw3j0f82dwVv9XZ/P/O46lw8Ho
P0eqoLGR/zSIMDKMlx/bPzzJxxtpMNX0/9LZIueHef0Xj8jHSVnEiX5enIFACuaf/mtr+3kJWPtj
HaVdo+7Wrs69mAtG7LNwnvW8DKlveanrmWzcoqJxZc0JwHdP88ijpdMC4ok/iq2Z5/Wn3mWpFQxo
RZD1w70KV7/Q/JOF13Z/5N2pIyph0kk9d0ptYaf9UI29l5njV+R8+datCXXhcCc1WhWw25KVY59h
Vy3qa6YAkiv0TON+DR+OOhIjraSXBG7P9xJK+EVNrj10EoNNI5O2l5denyT+gtdlloJjsS4ZG37t
yktXzxRkfpqX93FlT7+G9gX2Z0LQS+Lnbiw9cCvTJ1HM085BCSGPo7wNG7A+ZAlZWnJLHRcGh8uy
WGAXPgZTFcUQc6MMp7YmjfVr5NfYRbvq54wqlo2RSaboY8Yvdde7Dp9iH+5z1s1fEyiEz4oGeLuB
8BnIehGpO0KhjO2UoASu9CqsciG1J0i68JO0P/vozODpOeJpPuJ0YyzR3pC4fq2df5Gs1Ogn87z/
1SIuPMt7WntwEHql6HwGhW2UlxVq1hFmfbAl+hjzkbQJ89eybexk99PAwUMLnNRWoUp8XCNb+nLw
3kcBO8H9dFuZRt6paQuzNZkHo6GTZze6apSu3n/vhu/YQyWDLRLxrIuhCU9HNVjbfbFO3bGkOIg8
oS7E/BjYaY9PRxOlknapa+ykjWk+wsDjqK+H7eaN4FfXfRz8HQ9hzyKZCdvDd7VPHXTVtucJp0s2
EZbpynjPWwywwclJNG0qJL/6JkzH9ai9AZwMqm34bCLQqOHIdKCv8WoBmnjJhm7cNE/xGqYrEMMP
rqP9ZQSFB49iUFy7hJGXOM527xWvqHjQdH08vHvszT+ieGpT3Kr1vosLYfrhaCFwzirduiE/lvsM
jh74/WU4wOyB0SZyoKVPfzQtoqgw5BL5b6x5hInVtYUQJ0uVHvkFbwMMp9YjHLYRURdskY1Bo9Tx
k8NUvttjYVxSSnbkM38lPRZNv6Vsh2p5tOm6N2juAh6PdbbHNhnHMekmyKpM5KMXp2JpT1ZXiZk+
eOCkDj3yNYTAARXENn3at1+RV4ZrJkvT6Kuys4W8MTg0/jywZN1pFYj0mN6OEMz9Ms4QLj9J29wo
eq7bzVi82K/TmuzxcOadU3IX543+89zXheM3modNbDk6cLEsTjno4EzEUAZ+iixj0knaJ9STxSGW
lBz5+CPjk7Ocl0pt28um/ngyhBi8V7p7J2TJ/J2XEYW1GYl3y4cio+1E2zWdndza79345cfjxV5e
VlkStiUduvIheKrl9ov1tZq/6fE7sgFgG54EDZZe/Jt7j4fhwIkeVNYtbbCkZtzvcHptOngn3KTL
7p+3DlKOHdV9+xyAtK+jKGaH5zRwKz5C9WG+hlBzN86VMOjX4yhqPnVlN/zTqESRjbUkanuHyzO4
hTcHp37+LSMPHg4viD9mwM055szrVr9uvq5dqjLbfWT2ksTefQhpsR9OfqwHMAmvfZSLViylPrxr
I6PCbtrE78WpY3ZyWGfhAmL23caSvZNVI47fbFizNfo4aDhdhNxIsiv6pb08ZMOSM42sgOLwY1UU
QyVwQmwX1cOhOvwmiXDQVyK9mQLPgI5IQRMv7ttsmGV9ONE1iLfh5gfhy7bPUI4bkJ9gMg9C9Kdx
drrU10Snx/HHP7ibuCbcyziwxHWqLSt194S4H/bSfeuO0wTjhUUb71HtBt3bz/kZJWut75iG5yho
eb1b7lmGzesQ9KIcIzFmoeBBNQZuYmu4uNaz6VmXchnrnHhtNrqscLUlEz4TC5jeM3nYoZDvbCls
sv515BEk0xBs6Rz0sK5i0uVh3D33aF1Lp7E/PIBmqcOPycAZd+HPjIp+RguEH5xHCkg5df9aZscV
Sju8+bWf23QMlgf/qCyqj7SNoa/zZl+RIus6zrJ1nVK9DDTZ52BCJV51Yc3hnviPLrdETkUWD1NN
x73PIgXnTAxORpfun4S6FvtzDorOs51P9mkJ2V8k1RTu4DJ3gNfrmlgGBt1iOoh3qpTBu2o+d6RO
E6IQjdr4g99YfTL5fVPFu/hj8khYND8oezgMAgXcxMNJ6e1EmZ1SsizfbqceN+P/pn7rPyJvMqWi
t9ZyFV0Hg2hf63W2/+4Out4C02JuzK2xu0IpGeURbWH8FAGP5tu6RP9Q3JYkdATUQrAP1PDtiXdL
9LQKfsP75ve0i2GHc7XenSbSpSev3Oam7NzDQfUmOp8MgH93rLnY49d+H5eaR+YX0/D3zLDn80Hw
YHWYztrB9Q4vchM8+VkZQLy6wY5Ww5ts3NfDBpsPFvJEBTwNhh0QSxQxb6x2GzVZRdRUBpUk2Hxs
Dp++LwNcMXeimT4OMFOmyaulRxhULfZHLLYTgr01pfZ6ZjgOtNiI+9ZGEb2yLmqqRjMUQPW9DDAy
XA9qJG5OMjgjq9cts1vBUqcXb8E08StdnPctICSz4gaYwRlOXIql2vLFSJj8LT1S6sKi2yC2l2Tn
NzTDW+O39N4cLLgx5yYUcZJlAECK9+ErWEDmCJn+BMtq55vvomhhje6elYogbvORThfP020WcjPm
qve2uz34z6btgyoc4f12UAzyDjaaxJo6xTx89mnTl0zYpLQX/7bNsHpsJFwaNtuZkjB8NkKDOjAe
Ii5K9ak/b9XeyPa07ujH+JjJbNHpS8PatzDqh0RdiIjglo2hKg4YlzNh6ibwYXRUogumvCXH1QED
LlONq2MFi/7Eh/vsb3aY+mxQaajVBafPq0LG4GFs0lc9LSfbVcXQmZeexV9iJTfX16UlvAcEhTNP
MSR03IS5lS9r0uhsAxScpz3Z0IxcdwIWOge8YuIyeifituXOSOqKPeXWmgJatiRbGpmubcGhdbTD
cXLU1zHnm3MO17tcjtRD/mBAxQy2CJrOcvd5zWGCOt/hdPacv14MIagUAA0cV0DlMxmerS4qwCju
Qrq4yPvQntrxEttWafX/Qnbr1XwbNCw64CWQ2QYEbQ0ftFMr02bzTE98qud2LDR5buCUbeMIARbK
ueN/GZDYvd1r7QWV622wrJvK2GMyxGeuul+jGr4sTyTBgMXbF6gzSWupwtEEmGJNZ+dddJ+G98WA
p6dXHB9ylhYyCXi+emrP/fIECB1t4n0CdlXxUVjhr3nZ8ya8LY6sZeKKB+gaL6E60gWr3x5qbwnz
VX9KGOOU3feDQvavQj4UwDkJgfDiUStTeOwakEr7sGPpw7raRejvmdzoJdq8fJK1czxNY59skZv7
ln327XPoTC++oxjIfvyAxHNOfWSynBuEo1wun/E8ZBhFTlnQZHFQHlZc21BptDY3higAFCE5WNWB
jQ3sM5WzC0ki+NBrn0LvIMNYCAdwInbOeqxPwNo7qfxZPXT7lDrYQ2N8ZKK5UjWnw3Fv3BmiABJU
SEHR33SPsF6Pn9CLBV6x70tiY1FpdiL2o93P+brSpNFuJsJv2hfeuuc7nhXfFRjMlcQmO/Y/vQwS
2YNwHX5C17+rPSfmAEkSPN/RxcIfAQfueZwzcW7bLy2KvXmwYZJ2gJ38qvmQEn+6RqTsw3dZCkcA
2jwe9GlFRghSoeUGyegEqHJvTWilLRB/fKico9U1w8+GcU68QyjGbdKjuy+NSietb1L0N+Nn3RDl
fUQqCd0P5Qlyf9Te6YDbO8Nx8BEPc9jxtuo4QV/OmN+mktsQxcJ0n0keTafF0Idu+0kG4Fu4yKnQ
MFdI7AG6dM5JI+9CvFsbPDjTw+yj21kPdvtE/Ae9haBa9onG9bI5l7j7dCHJ2Z0obK+MBy+1Q1Zv
u59pG5JhTzKx/Qm7SxOF6SAeyQACgNgBa371FLIj7uccITS5SKDeHvGdsfAgDxqrSVt7ftK9eQ7n
m/b32nPADWlUjXLOmTeebEJzS+7Z7LupItd1Wt+JNUF3PXvWOaKsWCjMNvWB7pWs5khZ+NCPYGjq
RsnJ79rEYmHNba+23Ss2I0PardcCTg5SbwOruuHDjDfHOU7gO1P02K17tkwsidtfYQtAsAXnufla
WZyCberw7okG389uCyd6XVqaKr0UHdjX4iLL0GHVEth9/CMQ+tVHknCNvGIyd9fZMmMs6G/0Ps5I
DIBe9F4tRr9Y7Wu7gBAiT2cd5RoOWUOqTusXN3rZgXw8uuUxwhxeWHkrqyzrhzTEiHH6p1XVZh5f
5MAyztqEw/s/xj2VUZfvYn5Wlv/SNE7ZHb/3Jbi5YPB7EXOoCodTjPs5wlf1nLcGVcKnClVNYhFF
KnfCqocksc9Wtu/nAZp6q5+Moom2vg+55Vz9BCVlk1Ew2C1eql2s2QgJoumq2ZlLxqJChPwngkLv
rYf4KRkedshnDcIddLqPw+dGSBm28wk5w2Rp3fuwsd9Th9LutFFu2uiyjMN5P3koXg67t+7zQo4q
omsZyctxNFlAQ7CJ13k3J0u0JxMEF/ckQlHG/lFHkXU+wiaNB4iD4PCDXkEhp2eUhcJa5POIQKbd
ONkghwIU5c2m7ckPxeOMxuyR5TIsY9b2bwaKwj6djTNlSzunwVMQvQRSpbMLU7Fz28SY/iNm7ZlT
cV/7Am88TmU4l02/5jFF153cx8i+OPFc2qZJbQeWaxf5vwaCW+/fBbWuEWqj0/rFaEUKnNFcdTdl
7S5y5sflErMcYbcuCF73oMNiVUCT0ITaNkrCwfuzuzyJVjxi+eZyNJp2OdPG+mOIle/xmEwjeeyi
45GAQg7DlFvkk9mPbSzyYPqzhy8SYUTm1QxJz9h+DZt/vJuhO/io9jHqhkxnpgtv6cZ0WqdH3fmQ
pP8tOijcFqIFWEIb7N8z83NiptOshIN2IoowApDluUt25AnFmrtGXClHy0GsmPaykMH+bsie2Hux
tfLO8fbORAgoEvqDmOF+BGW8Yekh3neMLNXj3Q3a3NbRKYxDeClP3VDZm52GP8sdqjIIkwLm0B7P
G7/mo529Ob557F0EDsdPFlspBVQOuhnY9+8evxtun1vbS7X/T0E5GuFUI8o9NHBW91O41+0Gyua7
Ne8NbhUtBNJ5BsTdvjam7AngKid5N/y2xybngl4sP/h0KOIHLRzoqH2kP51sl3nnPdkL0kHSvx0B
QkBonTtwizukEQcxbaMfaeoUjFf7nwDE7tw13wAz2oFX0MyW6ZXwtWa8T4VdOIGoJoq70CMSNY2p
F2IXu0sdNRtchf0yRTC/CAwqebPIY4gC6Kdm/stH72PqKofFdT/F5UTniz35GQMbm5uz9Ciunj42
5sGjAgUWxdW7z8Fwnkb3GcK5Gzx4x/Q8W2fF6mmQGXYFttxT1/iINqD9iN8xXV98F/mqzWRq9gAV
/62wP+Ymmaj5racAK6LJmqFPuhYiuD0Ulus+d8sr+qhg7038e41+U3WL4pcBXtBhEA0YnXpYT/Ew
lJDXwiVzrI9joe8dVBtxTOg1R+Yte9V6U2EOnmnkzUcvW5x6G9uKIWkVP5OwaP2EOEWI+09ZGjcX
/yGU9+n4IZoqHVvIo0iouroW5pn3kDvkNmZkQ4wP1+hEfTV38JXoVg3BzQG5i9at8mGr6QaMVLNr
NwR5OLk1MhwB+JWTQplQPYqHuySwEd40xKqueRhWN3k8JlFyuBbz/KI4ubIZIY2jT7f22XbPhK5F
yz7izs/3wz3JdStmT56ibr1iNyQe3hYVA7L5Tjljcx4C/1AHXYIY7niaGB6KRGFpm2Jbf5BXccjH
3fUhKAMThsih9Y99sxcuoMpox9/96mUBwqzTzBMT9MVhvztNl/PNfC/0H+/hbXo1aGWuxJkJkFup
Cz6dx02f9xB21f4iu7+2vabYbkmzIw1uh1mAsP2um3xwEYxzH3aJykPHxB5hPEo/tcLPKDAZjaEB
oKwaKIyKz6DT974VlQkIrmRESY1B6Njj08HpCV5V3iKO4sM1bAwD9eep0Gs9cOic/Z15ExzBIHEQ
nGPYbhOdHo0ST6HEj4CSDkNzazVLv5U6Gli+0dmC+RVvBWQQcHM7iVCOeoJAzV+YzDHakjSYffAK
aEPArPKk8fHVsVKNIHXcFS24cgwFYOUQSwNRS152W58HugxnYJwWIA6J+ilMjujsdad2oNfRHVOy
3jfT1LK/+TE+HCMcXOgYat4CWcVXuYD8gwMvIWpeTQ+ftNfVj00qt/OPBRtPotJkTDZzmxGqpBQq
JPlD3C4xK5S5cYMCvZT+YEqY1ImZ//H9XVIEn+iaWdotVii8jAPNxV1FEAe1RdJgl66Wmwu1Ai5+
HljLwnz3Is7DWVba/WodxJQQkI7CoYqWykWiCL3aRvq89LiVquXdCkpv5YBQSCbjNuzzdTuQorGX
dNyKDYEb1qnrzu6d+Yo6zHBMbfIj+sZIGGmCeoOqrpsB6LsHa69H/ygIr5zguokpaU29qcth8ZRE
H8HeJyzcsqmtYn5X4cmCl7F1UzruS76N8APf2IapGI3Vry4DIMYynefw6nKDW4cWTO62WVA5awIk
Paummv23Ud6bQFXubiVqfJmDX7OOU47vZnc3DldubAX8EYwTIOl53G0d5C0C46BOK//2u7djM6fI
2yqDDDpdsQnk+unFj+1hw+9jOagMwEzJwyhhWiRudGHdqbdvyzTnMHQO21Q7b5MVkiLcs9zE1mm4
GgN8Fx2ZCZ91UM+QZ9udo9ucF+uXI6bUR/WfaxUCibNvMfRZz9o/nvrL4xcJGrUOyNabkjtfdHk+
xO8tXsutBxByvNyHrEa0V9k7bPsjVaqrlu680NpuwwJDxqfea1OnGxNmWRfTuLlEqhTHRaXBDLcT
GkIEpYY8q21J0Ohc1L0O627IWsShoYvT4Oo5PGFTeObHX8egC/gI9TlfkTjhlTNFa+0Qx5INXvni
6rLbm1c16WKE464d9WsCFv2Rey2/GKB+HsdzgLq1Eg6H53tEGfcUSS0XMoBtyqMfr2GPpBXYnRP0
z10U1MxZThq2GYLMFLirDbuyUQNS2kVMv4ZtuoYGAk4eDn2BcAVsiiMlW9bBAyJ7vrZ7Mm8oFQfL
BvYnYCaPyXhW1nVeXnYgGc+s2d5iPqT7ZQUUcy5njyC4zm8GEFWbB+ltZWOL8lAIpc+oYdHyDqca
zB1JAmc/Sz1fzSwwVgP3ZrgbYl4jtRTNT+jjQOavZRUExhXTJPFcB/2cxMRKqPNJ6Q6c9kz7K3Ha
9Bi6N4W1FDUNYiuPs/Mwzi/+/lsv00mSGZqJyRZrg5MXpqI9Y0YttdS/ec7NgkAYRJ4LvM9kcB+b
bcBDZHnYItEu49wxH4d+N1EWRJXz0azf0ZDEes/DYETU5nWa/Gf+cYi7RM3abTc5fP0KsxzL2X6Y
Z506i4Lce9Sb/x6qKBc9UjcreWqPr23A5prIeRLyoqFg9hbPhKOQM4MVaeOOa4S0h5eDzrlzdFNC
jPjc7eONU6hjIXp6gFzoKKsFYlAbxxC2P49pzRqBIodWO7tWRbYgn/bfB+iiz97MBic+M06YGXeo
F2fKG66SeHn3GFyokH9uEOYiGqe2py+kNYnS8pkHzhkovSaLA4UqtAtXbZnLbyRCLN+OirHvTiq4
WOock/ZNA/MHqIt+845ACowbUfaLQt/CiIcl0LTbfI9G6NzWSwDqzazaMJ2Pe5yBVWbjwF59OHET
Entr5CfjviFRsZXj+MD6FzJPuYwh1W2yaBuT9l2X7E0DsENe6BgkGBIsqT2cHcjeTowxnPDD3ykA
JK22iFw3p78E4eOBjOw+Qb4E+bNFU9DWykbyEsZNzsgnX95XFr5i2Pd7HY4EIXHHT70V8+Th2Zvc
HAIrsvL1rM7HEEGmHlPuvkYYYejVa3xWM72vdC7c5cG199SEZ71sCbVhbzfPk3vvHIzLcO+1OUYn
CTTFrgSggxis//WRvMt+LOlBS6b1e4O/HsjwcRNDEcEHs1d1Mo6XaXpgYOGPlCwXRJ4FuM8hkMEP
M0q6SzSyM/VhJ/+U/ztDP1mCPYXGn8YIZejmFATIhDCauj607AW7S5cQN094DgcG4j0BMqJrH2p+
63yiEVb6G5UglE/terGPstP3PX7p/GdaOGi4jv6DTmzRe9+9RcLPBCmO5Z3xR8IejMFY0cMwuecl
TLanWVUtPam4kK+Of+r1FRmg3iqZSWTcpwuiIgT6R/i18OO7H5xit4DsqF9IF0ODSspEB+BEYZeZ
FVr4iLDwjAF083dw/DrslsqZZGFW9s6QjZuAneDcQdKNHjfyoCBwDOHzMWAYZRvKdik21Hd1sOv4
kyOYzVOHAMEi2Vds3CRYpkLBk/EHN4scJ9eWC/3xdrhh/mN8TEdf7NuYMzjxi55PPcAGfMPahuGw
oMO6AWDUzvFsnkcsjBb5Zb+tOx+mLhr8KPaSL5jT3mUld37ymk/r+BeOFPwMgWAQZ+nSj0H3+SGj
bFpgijooA0PSN+GlEy0UN+S1JliO+wpR72En1lcbPVvx+OS7j766+BvJeljccoLyGbpQc9+JhHLA
5Y4Qa+i5T9FqZb0xZRD9dp1qhVqvRieTzV/bfADN5wOL3r0Jo5fOL3tC5mn9cjd9RS3wYSbPB5hb
f1PsPoIIuKhRERbe0SD2OzppJGdwdtDYefs1919h52eUrxjkQK2PVdZyVUa/lUtBgjUu9lNjzHZE
eq4fXDyVx468Tg5JJeIBuT4sOFs8tQ32rnvufkXNdO8mABY7ZVzdpuH3FHyOW5yogf61FjTLoXmI
W5122+/AquM1yKj7RiP7qqamVFjblvt3i2/0cN6BvhEvkam0uj/RynOil4rBpLUYJE0kFAVFV0ec
0aGAE1Zpo6HDT00ZDd/G6LUd/o0+Jkya+wA5rPfMnWHazaBL+j3C4hy5y0GCmz9Nockae00OecLR
AamD+UzBrdzGcObhf5NZ3sgWl2FDX6bA1DhL44ThhspeL0S/Gkx3uS20FGC7LX4Ph3/BiHtQk44U
DBqw/MkSHmmA7rpAVvM5DM0GuUWkO4C1kVbBtJD1giQGKgBKJB4L6NyGIaZwvU4rSG3kZCtmpDfM
8cyTQV1nFcV4jLvup8jf6pbrarXos5xSwrcHraxvV8X5Eq31YR9QM1WpZl4fmKJ2bKh9MFrVIPKW
IMoZFdbIX7RgfyN6QLhArMAMRXD85bqkyyeLdvBqfbcxgiTnv66QCQE3ILCMlL/frU4ASr0FBC53
n7a8SWaELsZluXpx827cRytCXt9BglvI89xzWDK4ivf1ePkhDLDkP1WIe9ebKnIxuTgSDdELUwcU
rP4fYFQ1uPPrEHsFW5LmaV0h5TX+fAriP86h0njtSqEkkki13L1qm+VrP0KtQviAre+8t8t+sv5G
lidTghmiGSaTjQy849+RRL1PWzUBbvgNw0SQdJNBLqXadW6b4QLh/ewE1hNzzUmK6dRSnraInito
AtPslGItbbndpmg9bfTu/Zkg+m42/4pgeeC2hNPNFv/B1XltRw4rWfaLuBZAz9f0VkqZknvhKkvv
QYLg189O3Z7umX7JklROYpJAxIl9DqjAbfniJFB2pbl0Y/9vrndlAnixYGIO3WM6LLvW0/skTM+N
j9qDBSVtr+l0tlnOEitZtTJA+Gcu6Wn/6IDbJcW5MTjge3sXN+EpmuVGBKw0XjRtsjFYyYFpbLVY
64ZVSvbqJZzH306sNufC74+64P3Jn5eeDaasUfK6p4BtzThI8vpX7A7MNuVZIxAyW3iOCqhlU8d3
Q3kE+DFW4zO8yLa3q72glHActbE8f20jUhPV/aEWfcrZtKS1vAaes2oKaB1L/GQgsKniYEP1eWxh
h5hOgtQ+aV2uxqy9KdlfggAuS+BgmAY6is9Q492oMP+GfTPxb8/b0jSH1lBN+/E2yWi4y2brFf7T
BBwZ2LjIIDfiGzkjWBESoLB5einS6LMPE+pejDf6hyxddDf4rFFvs+RPOlKdcPM3UmwzWsfOPVfM
FWvLvUhbfc2VBYDyo6fYzHIH537HEjAeLI8pc7z1mc4t5u+MYcPCMdmpjSnj3VID+9iYF4up/uum
d91bnWp7OA6UZFZ6pizR/fBW35+8lKJuGI9L8C8EX6qbed+bZdNAHtVFvfJ7nD3AQWUQrJfJfgPy
2zhxuJnrksczCm5ymja1oQbda1qTuFFfqmgOaS43vmLUiqN40IccW6OuP0PF3tQjRieJdZhqaz1C
F6NZVFQCDEo0N0et4Zi6vRkwWKTXwsybmOvOAQ/rnuZ6QG0BtYj9AAAJd32YrWPZHbC1IhFYbyya
m6a4+fI+d9a7on/w3OXsQZ1BXpy5IA8SflqZTVHgOc/GxyQ+DHLaxTo421my9ezkICP4rmFaJUj0
6CGrJIN4U+3OlWye9rjuG//U2vVjXGEI/xVyQ46QgfdREUo7WFDzUTdvlrYfS3Xf3JEVMv3UZuVW
w29FQfhc05vHBUoznWHt95vmqevxp/oTXPVytDyL696+5CNhPk2NgPDpup/ZQiEa0IqITaC5pSDq
a/vMkOEtoPjtpwBt7loE3qocp9dW1afei3/bLk9xM2PRd6dnq3A+7YFSyan9/YAGUwmx7Y06OarY
d6P1MBuqopoAmmI5iExgDuITnQhMYdjcJRfepgtHv+jsXdAuyBqdfsiIeXBm52gliDlhuivoIvNd
rUIq8QINIcanPe4qmrKySH5YZbTuMAfTnm5uXVTv29RZh2o55cufAoBtHqa1apyPOD9OzLeM++5a
f1uElBmCMao/Qmn2Sc6ku/tjnL1j0x2kj4r9MzbDpiXkobdfrVkeTItL18ue2sQ9BPjwg7XK/HXU
xMcOl1PO2NuGo1PVVU4YZNP86BbVpoeNc5MXx/ta6mMlpl038ms1Qeb9aqMXO7cOreet4zplsv+w
iOekfbbnn7pGFHK3eUTf4eYbw5XVEuDLGZ7GJfwbVAgp7AyUsmrmIal/NimBPpP3klb6nFreivLx
2mQWzrZ2b0KscAzVHS+/mGn4lQn9KSuCPTSueKthAOMfLAYlkkowiPaWdZ0bTTsAKMJi1i7qaR6p
XXxWfU43ROmRF02ySaQTBcoX/dVB+tkjrTceNHrmjNeexW80E33C/LXELAvDr6ZKKKXq4sqAunD6
BxZUz3sRVjWuB0kwyqxgVKb4o3TlOuXRrB6AQ7kbkmnVluY2Lh1G7/TqzZh8jQ0fIM53nJE0B41l
ahK/J/Tavj0tS/lzmPG5tzF0f9He9e6enWbHsUPrRhKoUNjV1lo89x1x9+Z7Y3YuUpHsl4nm1Z/F
m47cP0khLipNP6chad7DZN42S/BWR51Zt5bXHUSaot6qnum1j1+9N2ijZLPcQark2bOiIMHIELK2
Q4Vxy/ZW+yI0k9GWTIlAr2tw0MlR3teoXez5bjVdJW92teDlLX38HgWzYlSFEnNIuQua/BZNY7Yj
mogxPcvc0ibocQvq3cxYag+oUZasBnFBkkzsBLRY6k84WjFFYxg9xxloUhQBseY1t1/l/moKkZ7y
cYwh7+WwCbPgH9uwf/AkZgJArPthPufgbl0z9Yz5Y+mTfVES4cDzWwzogJ4RWxsUIcod8keG45IW
WyGXkyJQ4CJT5D/3T2Q/qMgwsP5Iyqe5mc9UPts7fmEX7dGPzbYcUJKZnVb3Ch2Gh38QEtJdi/wx
ZL+MkoMdEN6EHdxy821j27Bn+XGI39U87/y0PQrq2dY/1oI7BuWPST7TeOcsE/MSTzo+V4kuX90Q
KMXW4q3KaBarN+Oy2fR5/tDNqt24OfMqFfyeFEuYP7v6vfSHestga4UEEW20VYO1pDdtt/SG43Ga
7ytCo07ZWB6KSDn7acprBprzuLPSHLcDJOKq0Qy5mqLfTPmAY7FgvDM7lb9ODF3wPCA/wqA6lJfM
1P2y3yXOSweS3MkRvBFtfIZ8tKGS5C0VeX+S3fwrR5A66KZHT5uneQ2wZr1KAWEu69WStXgTZSFo
9mpn6/mPg4RdaNP6dYZ8MclDxujWwcKjpt8LmluVC+b90M41ShD7X4S+Fi9mG3bwyPP1XlghFq5d
eYrMtPbJKuknpoI628QUQgHrgjOxfbtiG3jsZAmqEASDY2/k9K+kD+1riD73h5Oog1bszC5U3/OA
1hUlvzo4h5B3K/d+WlWJyJOvygY+QmxCd1Ok2LjogRxGveRUtIm3NiN/OwlXd5i9KUoQ6vkwEGXg
fVW12jXNeIy93xNMtuXB5UQ/ZA5hTwCZFzC+i1ZNwsbforMfbFb43N8TxYT0uZ5JlqmXnXRovrOW
ZBN0MuZ8FoJ56H7U3s+c8KRIPbDB9u1r1b6HiEaTGI53jnVpTk3sMr57alIMxxaznrAENKaIhXbJ
JhpJcle6A+lQKzzYlyy4sG63DO0qJ98U4ksLg9L43iDaOgTypC34Svzqi56JzcdUI+2yOQ4+qsFC
uzSzoePVrrhqA9PzrD7b7T9aCIviIDOs7hroQK56/zFgu3CCAksPE/1ldZee6+HUguGYrFh7Wq/L
FxQnQw+sLiI7I2F48aOPVi8Ks0tVjFONaKA7v/81yec2GFZz7q1Ss/MZbTfLNiXPo4sJc8iPkRVv
KeLXUdjuqyFaW+yOLtJz+gdZdF2pC7wDC36/Rpstsj9p3iDSjYAvTJK/qhYKoHmMu4f7AMliwAF+
3HU/mwrjAdOLipGbKLfOOKylNTH3usf7dbuZS2OPlxjl1B/XVvARIeGO2UfLpZk9/gzvSgP83HS7
cco2IZDtncQMDFXE+4Io7cmHdsjPjdOu/CkD20ZBbD/y4dhVxVrFpxyjByJUK8/J9NeOb+0tZm47
sdlp+zoL6khGSGZeW1gqvLPGKaDo0dvl2cJw5KflxurPQfxqA4sErPd1ASdXvlb5dCpo0dP2xRAg
1P9eOjB6+9alfzq810BOcEaFvprob0wCj0wwO7o106RtyA7raI/kG7HzoGzNwQeerAGN/0ZDf58B
H0se4p7O3PLUzo/++SWry4LIOXtrz/8rUhpDvVULPwUtfEfKk0u4n/tDzPuY7WxMh1Ocb9P4nOU/
ajWvPNrQwt5l7T9I0FUd0jYdGhewBv8ahKDfruKSOA2WbnlqkNzSeL94EMqudZxZSkbxZHXbwIKm
kY8OLcsQ7g1gWv8hE/+sy98J1eyoQuKu3mZ9Fv4uNHuRDdv7rUNk3yqnBRKd2PjtzxknSL9z5rsc
d4pQNpNEruD7TL2r7I+++MdGu7K9aZewWjpZQ3vC3ZAPq6qjtCNLqjo6xevi/x0mbH1fHsBn96fJ
ik0TreFPfeKxrPiH0wKSeF0vDsE0LOtgqUlAKRmWzu0tbJ4DI4aDHOhK+m76bXSbbBpb+kdpvPIY
hJncNMxqu6Cm2aIT2nlxmWKNya1Nf6fnLNU8FQz6EFn+OsLF1m+BMJtsZCzhxS+R96hpkgKZuW9W
Fm1ajdZud8lMwpH5k3pV+DZMdFJx0n30I2PKrGkYCIwCqYapeROiIAf4S+fwgdG292NUXzjcgm1d
2tVGz0hTofXU+XXy7Ja/sdiVDNBYqixX4VTy7YDKcfpXtebdL9k9wcN4B5+aErIo81+GuA/36ejv
/GT4lAxWf1Vd2qwqOgWXcRaNJWEC9siCb6VCblNbJ7tKrEcNNfOYyO7RjD8Ej73LN+IEGZOQJ5nx
MIBPRPw/jCsQbm0m0iGWKPFrLsShrp/r4jJGBtyTAVP4L8z3gbiZpng1mIj8ejn19r9YoWlqAiP0
PxUcev3aWZew/ONa+VPG5YWJDijm3woN6upjfBq3o4MQB0qj/WkTjGrlu88DIEmCTSklqUAW13p+
iyb3IYq+OEhvZU3fg8X75uiUGh3Z3RapvvQuP01anYoZ/ASOW98aMREOQSOrMvFZ9vbDUjE/Vz09
8xJHa9ymLWgsPspigH8b/LXvy1VphfIPcuve9cbiMk3rPE6XW5cNx9Si5KmCnP3Rr9Jd0njeuZzz
ds/O/65wMpadfvRGzJbhwpuTDP4hL6xoT6Wc4Fu6ZHXxkE2sd3BEbH5SM7Eq/JdSUXoFnbdpLDGv
7Ladj1HHA6Iq+hW78+AXdI65RpBNZOWXmDFna1iceRbkykZr3HWOWZd6mHdk5r6F7dRc7bFPt1MR
Eki0lJfQGZEuGI0/x+4DA6znrFQBvrhBb5w7sYXLEu+XxltrKf+xr9DKq0436yzz4QpPsrbnjdap
vb5jx8Ns2mu5gJ+DRx/SrvhF+rd9L4jlnpruGAXDwju1GRvrNYUVDovHPqmatUdXts0txYSp+pJm
SmgyfxlPzMivxcYavGU/FB3j7KL8i4Rz53HAMnlsGajwDXE1MPnItybzNPfQjR+O/IUonBH8s10f
s7/3PfCMPwLwZVZzqhh7rjouJ0238agY5T5OA0YzNYJElh7aqCbyqUuJKevJV1kGK1oneYLIMflI
TsjJd+eXpdp7d0KlmIh5IFjQGbbBPZ0yS8sXjBgHeAnqCMDPpQNNaLDMr3rZfNYqP+IMPCUuO1+S
Tjcz+84lIKBI63ZrJXl0GOsKjp7U0wxlow5gpJeEyTR7n8zAHeauoXKLs/P3524niB6RxYuZC6aD
95eitAa69fuH31/8fim9wJxyWyvGkvcPv7+oOotRioOztouiE82H9tbfHxpwm5p4OyyMfpP3axp2
KpmGmeYganEa7y9zEC//efn+2v98+v27/+tr37+rlP5//xqBm+kp7E+Nwy249rn8JzPFwCxyIBTE
stA1AkfdIpngVsgo+Fbt7DRnqxP5f30oqgC2OxK9OoYdsX1L0p4hD5vzf35DsrwK3AphSVZYq/HG
eWI0p/+8THm8yvUEG2xj0+mNHxDjyEftf3/0n08zrz06EHlWPhHTVfzfF47yKtZ2mFj0lm5x9kCu
EGa9MxO1ZQ8aHddGnW3Lwl54f/FyZn3O/eV/fS3urPJoVRNaeh6w1arg/P0RfTwyVGHQJNAzXPqa
lVG1Y+8oEZp9n4+fOnakWtWpUpexDMkhaeJ619htfkAAvaWj557Duch6ytfMY/aq3bOVO//f5+mc
LOf0/X/+wPff+v6jY81TEktyGRcxWxc03P96GZe2P/8dAwZNscjP3y86cu6u8//+3OEaMB8dEQ5c
/Av7ORY/ld3bZ8+rsdWEQQfQWnovyxS+t0rBM9CX2O6TVVdkUaboH1beP0xOsF1kPjy5jspOjG2/
bHxBUGIQ6oAt4V4rGhCvn8trojGtjnZ0WpSEUMajs9UzRJYr8/Ti5/ZPAB1vN7hiWGGwQGhFwTx/
v2DwHFCBLNCHse3Oc1aFfGixgI51pLbWOg5655wswy9M+6T3OMAysBJD3FjbNkl+JLHbMYQrpnPA
gAvBijq+DvU17ntrm6IwkpyAx0+007kfAWM6Szwvky8OVbAcq1qDFQxzc/QDarQI0LT1DU7kAjlO
psOuqZ295y8AY6IjrzEp8fijVOax2xwz/eqnofWWwHvXE12FvXjp3rbp2GDN42MQZYC+OZGmzJe3
zhLtpEUiqQNh7dYZvZlDb6Us+zEpcPcJIYhWTK30ZNP1rpaC4UJo1E514j7LyJ7rCNlsWFR5aZKO
aqwabs11CZRF0a7Tbeah0mcSpjEskcm6fngkKO77v/aGGPNDLLxz3eJF0NnyWhtsgyZmMuWp6dW3
sLOApnz/QdMho0uazWNtQ7s4jfKJxkVrnSIUHYMpKaSf2U5dRtqUbtRudmNglz7K1y1a05MG3KKa
rz57kY9bOVbdLq0oQXNSxA6VX4tbbVGcBt1S7fH/LLcoUAkuW3I8jCI8MFr0k48TMoBpK+zBHOx7
jsOS/2vKBKxayuLWtOI6La3zznthE0fVBiQ/MJp0ZZvsKWkJrPMVyFhZvBbNPIBy3lnTOPlXC+Od
bVDhuDoiDqH/F81wzR1jAWDPb17VF7uhnMxXhj8maOv+lqji2YRV+CxRiNrMCpgljMGzsp1pbyMc
tVzsdLb9Jzfq/CeCFlp6Q6fa/c/XuvyuStseJNU4j48jKUEIueo2Lczv8b2TrIs0cvt+Gaq0A0Eo
nm2HCI/aC9JHf7EvsX13jTZ0rEPNZRpkIvZVG/WXOXOKnVQ9srarknMlreSMRF7tG2eYGcaj2ARs
hCq9lC3BG1TYwrlOhe8ymM6ie5eKpGabZO9FQXuFnGmvXUIV0bRttB3LHlWFQns3qNleBXbVPHQq
rHFAef3ev0tqQ9811zjuoHmDESDGw76SIJZv2nGcLxT82dHJy6u6343FAvu8TMAfcgxhFZWjurU/
Jr+cAt0siUZ5xjaJEXW2mc/W1nVScrhYGMNndxSXUbm82KNgTDgizYRXny3lXMosuKWSqWkM7HcY
QNQjDIVPRZmKddtLfLn3f6ur7HDjue5NdROSUe32T7alglvt4U6yxEaPrjgqE8wfAb0Tk9SAx+WH
N4RAqUOMhYcC0M/H4MZRdMNzEcTvJSA6kynGPfwfIlSk6lipdc66HKvQGNooqUtyzcdMghUz5u3y
h3lMxXkanoe+RCeqovAhwfl6FioYzsVslhWW2nhrhJgeyqabHmaZPPkJfm7eandTmTR+cIou3NpU
hJtQTnJjQe4cQjtdY1H0nxInemsVCY8xZ4diV/XtH4PW09YNj2JibYZF10dmJM/OiNGUY6qvTaTs
w6x1vzJdXsIXmdcJFP9Seogf+UjEzlItP9uwfdU2JvA4F93Zyqr8Neox2CCZ8LYXP6iVqm1MFXG0
RTFtpAOJ0lnVtWWAeqsZoQbJaxhl5NcA0GJJrbz92EHPfS9SsYdoXrU5KENqP/vd4B5UqGmBwf5G
vIR4DYPe6HNX8W6Pc6DPnpsVx1IE21hCDnk9RkLXNKlcTQM3V5gWC3IwM7ApUe6pAEiQefaf+yvA
xWPZejyhPEJg6jm9KusyeEnDX8ngAOe4az/1kotHxwPbrKcXQTCpJRRDf78LiNw01vX7hooK5DDR
5PPGy5LsQHl+1FNUnNm+hm3XBv5HBkt/B6faw8DC9dhLae3rsIEc1rJ8LNI0efRfkkZajwmL1U5m
ul7LtuPT+9c4cRhs08b6EMXIxdJn+5wcJ3hQ95fUI8cmzRYS1+5PtJnca9jYy1GNQPRz8/D9wC2a
MWZe8c+Gk8IIYg2X1qKwS6YoBSGIkHrc1B4epa7koefmXDEIww8kprc4L+xHGhj7kYACqoG6QrLo
/L1futmDilUGX5rl//loUMTxpiMwJLL/llQdpqUeL5vIKt4dM0hIMdvZcP6UfSyICkhSYodmJXAB
TpjU53n6mMekueoMmC1ERSscIkFwz2T3CUvxMKupI/cu3Du5XSC4evNNmfDfkAb53g/L+EyUxSTy
eGda8zdKZbIhFXUXx4JDE5ys2mRLifATFO5WWNmug0U+MAK7OYw5oQgF7va4gqJOYgagGov93GCW
4iSsc+chrjj+SIjPbgrq9J+wOwifNnN+TFXIhoKia/DBeSrOD/i181PpASsPhYdZi60/GgASYvDc
feByGkilH2fbvefxHIF3KXSMd8MS9dyNy2FIycmVttzZgq6vVdHzkiWvJZkO816DSp+y+Mv1qujF
kz4oUl/m66bbRhmc5uj0MI1VGp/8eFynBg9a7WaCVWV5XPp+NxVOgVjWFgQFe09VQxZsWNP5wW5p
91B7dUcJa5pdxQircu6+gNl6r2Z1pf8cifoFJulCjDoWNb+v48eaKx04d1hkupg5tDdZ7pLBH4aP
bktPLsJMnfRkMNA9God4MqcTx2ouWIf7G2IwwSYKHzrhAgR6MiULysdxqikzit/EzyTndmnILhpr
RmXVG6EXiHAl2UXJsx/WAjZ4yNdFn/y085LsyQ6OwK/jczTZ9sEK79vO8mtK8qMQKJLCWrrL6Oh3
mUCftXK5yk5/hQHdlhrIqo9d+PVwhLsVnBqQK7c7doLRoAtyW8yY33LPe64zP2LEpEmrDIIrsXbT
Vma+fTKNS55gmyA2FJcoCl8sO9lE8/LXzpDe0RqAvdIxWedWk+2s8t34JJUAK5BGKwb3nBjnLDAf
DKyRT06jHwZ3GC6JKx+SOurfdElKplfxo5v2KQqXYMV65z0mCjlvqRtUeMixUwloym6tYNOqaRWT
eXb0M3s3kAqAzpgeU7cfd4w57jStn25GL/pMbWJbTNFfIi/tHmIUdMAMe0vYGYJLbAFZ9k99XlqE
Imd7O1QvZWo/tn3fbcpqOFmY/nBi25xdEHl8uzp/pFzrD7jLLQLG9KmWpM2pilgJ7S2vc6nrlwAv
44Wq7W100qfv8u+76IulKk4cAf0rdFrwE+1TwDb1ngHEDCXk7Me70UAEcbk3pIJBC8CkexmnHbgN
216YM8CqmusMNsiYSq1zYba2P407xq3Deil/CdW9+SnBA3EQYwTp1XaenuJ8mG5h5Gwzu20OYzkb
3p8IUw1d6CR88l6M+SnSmHwVMf8CEcD370dqPbVxv9Fpdxercae1BAxpvm+42pEKHosNpzo5h8H8
loaos7GvnrngI7o+0yo30uF24I3t3RwuHBvh3h2CX0Hjemcx/1lCDwTLnJRjt3uM259SJPamaFrv
KkYPO7o5j7n+VLWVbESXA5gZe2/mhuttuxhjdf/XIothYwhVW4cD0GP6tHjwXBkkKn6RbtqUiFbE
8Ewvc1Ase2tEWs7HG0Zhe1XK6iM19j/pBhxrk7fOprIRtyoBeJ+DhMc1ZP7CbG6ELg5ZcTeRknDk
3H5nUkAcRszKyd8HmoityjtOYEJ5/xOZWz2Uvxvi+cYAP1cteVOtysvXlSeJGMwZdJX3FDMQ8p2w
e7FZwnvANWJiSh6RP3f1OvCLLzsw5c7NPzlgNNnrcQAJGLtrVEnAHNXAIIw0/4P12haaIV1efoze
+JY2ySY1qLWcNPIyLJL58rBFLRVNqT5Eb/+VlS4vCrN3ZLMNCgpPckVK9qy23Hsd0WeG4IRREg3i
xtu0KPut6rydN+XZ1oFOUUH9tIz1Z+oxRJ88gEKdMLgO0eTxUbIAkr6xzorsZFT+bFOW9s2/JLDi
fZ137kpIYgai5K9TVB+ZIYgiTDFHoeIf0tFNtm1EKo8Jk3+utuf1VGCDdy3JqRApMrOef8rA+lHr
Ghi8Zl5jqGR8O7045PJPkXYfSFmgLGiaP+7w4fp6Bi3vfnURxXts2MEt2X+ZmFJHDv7WHxuoMLii
1qEiniYBnYEIFpfD2rfDi2JE3Ji03oJ440Ve4t0sp4e6InKJeNhXy6dDHwXzl3r4oOHBqmPYPwPn
mYiNePPk1fnPvuxw+iYlCj8LfOzrjyS9mw7H4G/SzM4+KVGactxngi6SPBD5LLPfReK/qsDfu9Py
ZgqGSt1QOSgLDAllxzDFPboBkY7Kn6xTkac/rCJgbKlyKpjmpzcSdNc3YG9z6D3erUUytneeO4tV
HfdPue0h1eXdPssGFpcQlTW6R0cMtWGCwuExfYuRXo/37ytzj0GL3SYsoQ/m1HlzF4Qx35s3hf+7
L6rgFN3HvkvLXJZ2PyTMoBT91h26t5xqdEsaxr6pk3M8z5xUEW90xsqQOZCEBM5kTkt3xwDYa51y
R03FnNlHzg0MNjwbj74ssDcOutsAj77kc3BOAAenkANnKL7Q3qboguqMsdeIXWGZH22HSb5PS/Yb
zX8Y+gt5DyYHS6FvKeP+t3unOe2fSk4Vpsbgq3CAeoJ6681dgE6LmNHyrVVx9jFP6tWwdRL84h/C
VHTbZAz2DcuWX9EX4cgnvCZbuXV1K/zg2oDE1jT9Ir+NIYk/YcN7ndd0bVWb/Cl7HpIxaLFuiEuH
C4B4jvLEKXEA7TFxmPKZXBpyN2N2tAGKinho2dYvmlj43CKNUgbiINM/STr/rlCdVm4G2k73ua5r
kHOWORhW2f2MBpAzQk+flsqcakHSaF1nrxnMqKYJ40p266wmOd+JyWuu2ZWI6pneFDF5xxR1iceY
4ayoYDjIFku3xhB3QnzKGe3LWRcdZ7gU5Q+37g+Aql9CPGvVvrQ1Acy+07vrcOQwHNu/X5j7sSTG
nKaG9SeO3YPoUkKU46ZhStA/uXn6GRaRWHlsUqthqM9lr6ttlf00deFvHYdwFs/MTyLDsWDHE3Qz
QWvUo/0+yMsDVRU6MPt3P4hup2YuUhe4ezGrrRDkLFkR7r6geKkzF9tSpfZinAo616g8VpGLFdB/
blvokTAf/maxWY13NyGWMRhFckbHHLup50gfTO5J8wjEdY83o+h+l2Rj7np3JB2C4yIY97NxXgt0
8c04MknpdHdFcnrKsTwc+vv1mwIybuRMI5pG+UlE2Fml/5qG3qVQnFhDq/Gvq/p448uJzJT6d3F3
/Tlu0K1nDMQr4bjvtq2cVW3qlEQH+8+oyhvonEJYJNvOpMlD4SDsNUv+6LSCGPHE21mJ/843uTAh
zD9Kk1ZEJsHcGHe5EuyHXhZKVEMegP3SShJVMbDi+j0HEXNQsrl0T4Z5kqcQoZ6/oYtet/cKjxAf
Ap1HsqcyaeR6JDbC+PfIT5faoQngcJpGoI2AJLRWCRmjYT0LvKekiLxPUTtvGR1wI/ddcGRTP5at
05+tgtkVuQdLXV5abqfQ8fWhmMdLxCJlA8S5dfAh4/HM0nwek+if8RnIEYkI5UZ6lLHdF5Q2gg5T
h527+FqWsSdQVT2UffBeBA3RLfU+b34lFodptNlX9x3RgzZZ47LB0FRxm7XiHCb2tczHi0n0rY7t
bptS7zHZ5LjEGDMPPzne44AhigdBhVtmJPKnIw1sKPz1EmiigVp2VwIUvrDBIY9Msn60HP+3Htqf
kwlXHEJidk4NQN24j0Ge6FNVHRsvxATTvxvGq7yB/s884C23F3fYzKNYG4v6em2xY1ATlA6puP1q
0XJfIE3QBA5ki96DKgi6wunkTq/L0P6A8ak29UD5n8pOrKIlVKeBXZ3C7Av2jNCOxCX0ANnoHKr5
HsVLphPffZVHt8pJN43GxabDlkxDO3gGGAYkgbRYWZl5j7A6eyz0pXrUtvPmJ/z8ktI4thjMLSOB
gwVPOH2KgWK2wK1AMBinPZuBU5BSyyKapRV/SEJfelbgcqw3eRHwAJGjs1lKtztTJL33M8N48mC2
TdD+qOkV/w9357UjSXZl2V8Z8HmsxrRoNPlgwrVHuAgP9WIIaVpr+/pZVkWCmUWyegj0w6CRICsj
I8PThdm9556z99plHJYbWPCWPQBeMdKIRq6C6Sxp9rMgv88YxiCzNkyeExw1IcX/rAYs1EvVe8mE
mrXASJmYyBVi7FyXnHisUkc349QDxEL8YZ5wOgKGOKmww8CGbebBukghjgJdMGZnaLSQf4yObtE2
MMwqlKINwriarnVC79SRdX646a1NpfgAWwSOdF1MSEBrPmXSeTB8akQQJLZoJWh36ydzofjIvf/Y
NN1rVyEx0Fu6r+mC+G03UqpcG2Wcz12a4HeS+OmpzRDHq+N6bNrO0ew41eW7Okr2vj+iMm5JyGIO
c18Gku+Mg4iYpE4/pEFhNTUDbzDTJ/YMLmSgtggzRy7GWt/TooTDa+n3ctUdleZRSxQJsl7vWvGA
Lt7MVkEfvWL1ouyXiotPw8HzY+PYLWrfIhrrFbTTa1uASbJSBamnT1d8asRDA0DRRwSztgIZbVom
vcYzI3nFkLdZz2LeldKWm5BlJZYdP9Q/y7Dw2QUCoIkmi3XbBOsgAllZ0rFKTczLvl7jMPMF3mGt
x+Gg1RDtFfZqc04vzO2wAVlYo4S0eOgKnxOBQj9yLqFdKcFHRluQmhLSCfOPh2qU7wuFdrWIUVmF
QL6a6aPT5SvXpkyPWIzbCUdTX69ZYVeWYFkrAQWi2GHiF1Tm0/44JMcmz46NxeRTb7LyPh6prbQG
EbYZldompkOVBuzsYd1hLgAaJUU4fyYlXClJLm78irZ8x0R1Vru3uEiAVZ0r3HEOtQsmawUHYyAv
MX7jirNf4g7BWy76iF6L0C5k2q/FDMauGEA7WMR8pQYDyTyhOyNljD/GDEaFP6/qLHhMUSsky3Td
z7tzxiYdpG6ZoYGDN8aAfZ/5VuI18MJRWKYPQMQ3DYJUZErYugE1GnO/DyUMKL4Bh1HU81ObCJ9i
Vgr4RozRCczyPAvFoR2k1442mlP4EWhuSzr9+hWkwMLNU3ikATMF12CUYjfRkG4ClkxfEVvbNBBu
NRNmxyANWNJ13mh/WMk6ZJ4yZSSuiPF32wwgaOHaNSjqqyj8Bj2J1E02yfNT8PI1c3/r5HJHcZdv
dAvBT6xhb5NLNE1hpHYrUUc5K+anLkLOFIjo1aaYeBDsmNDWoQL2krkNlu0qEvnkugCPVK4Oq6Jv
76So36GJ3PZCMp6iafyuOJlSFyiOIRvsmQ3eAd9HnV2SJDYlWMa0drBcBTotokgkQREb03J5wG4p
wdosnJ2Cck9J29eoa8eVAB2gVkfJaZP+O5rzp95XCQQTvJYTArfpMLsddrhSpq4fVECVaorYI0bM
Y/lHRkWMH8xo0WjjgGBZ7NsvUQweM4hPh2bOX6GBT9RN7dkc9WRPoOnBNyukdhAHo6TOjkzJniog
2Y4WhhCEBNtXaKVSv6DQqZV5req8G3EmPFFqTofcTBhqzJxCzVBgmsItVyjTPh30+ERROaZ0h6fR
l6jG8nFd9tmGMnovtBAfhFkkDkJvQ5cHUxD34Q7VNq0UbgraQQ2MGO59kExzNK7jiAfWlNmNFQPf
bd65fYTMsszUxFEsLrOwzQKPHguXSLbrRYPWTKi5egenQ5t4LTqAhLoDOujjxsqMQUXLNyGNr5QG
nYn4UXJfhqIQsuzyOsS8vvptxQ6XFxyREPiF5RyexBRnyoxFPEDoxC4fsapiHciG2mSbG1ezEAzb
KYIzNI/fExNPe+wIHNCZP+xFSTilsRYc0dkCyYmfBitSVkmkkMyp4h+vAmhB+DuqZnKHWqXGrqAF
MlxDOdZH6w67R4Mzxo1UNOhWGI6HUuLi53uXcEB5BIsjgXXLUx+QTeaUVQqij7pcFgzUOkmZ8fMx
ZsMqOHEkjDaqXj3ohaQwEwvX6sjS3E3GXZoFpyxF0KIy7gPjwVG1ArPVBXFKh6TY1tVrGb+KFfEl
JUc9a7ZM5AXy+1Ro76rP62hyiC5DuBATtYSkQ+l11JJLk2v4O/PuVus4yuccSmwJxAL9ECs3HZEk
RT5nWW+mSWbdLN/pSfKB/v5R8PVVX8SvE2cLZ5TN+8EvIIqMOEOnPOeWE1EvNNWwm2TYiVKPICvv
HtKOvOCiZVCIWH01NXN3G9UGnHMxbfHMHJHsI+jvCuJk8ll32hx5L51nO5F8dhJwgyvZh13Cde/E
ge5oiOYHgx57FGCrb4oY5CCHqx7TgpfOAYr1rl+njAYdpYkzjsD1Ik5a/oaJxzIJLlIvsrWiBDWW
lq1Z7xlXjTbGQVb1BNmk3EJ7aqXvso7Quab+axaFh7nCYwCA8wO7AsJS+K1i98IMwkWmAO1Y7EgX
SvT3KR2vCHrwRlarqkHSKk/XlDm+awhnS9g1Ci3S1KfZm6c5muuiJBoyIgS1TmHlNX2/zXxf2wfU
6bkfqbuQBQVlVotrACn2nHFelmqibAK4D1oDG5LJjBXlL5lI07SfWoElqN/Ng0mxL2iDJ6+joQwd
v0rMTYUgX4zzeG2J8Sv94hISBBzbVus/jRKsho6pTxyajEACWpA9BI0xW1JHc8T2FZYi5OS8JDr5
6N+rqPg2Ut+C4e3Pa2NIHitEyENWs1HngJPQ43hRHyKtBio0mBaN3vaUFFgGZ43JoF7QZBFoXesl
zkaZD16wpM0gmTDckMTxgckiH0miJ9hYEw4YqA/fIuwinEFPaWjQc6rVezGXn/oaMWdVybwVhlXb
SK0DOsizVzeSjl+K/ImI7qc7oayk7pKIV2WJiuhL27qvUeqVGAl7jf6Qj1s4DFGNyQEiGcFcbPGh
9Jmmxa2CJZbLQrzvZNACOH34FLIGhci411Ez2qo6vqR5gg9GTZ51taq3ahO8iRHOSoGTcNd4hQgL
p27LfiNr4p0/GZuirh8kmZY0o0MACsGx47iLySj/LOtgBIhlviiZ9VYkGmjb8l4044cuRAWdCFUO
Qil1qCHXjQJ6a4DWwViJqTzRSKwQDrcGAXIS5koGnsOq12vcQ2aCK6aMETDQDRKRw5SJgHEXYK9p
gEQEhbxVW/zL/SBQ9XHEtpgSY1TrWe9qBW7CeD/rhbbwv89CghMrQSksqepj3VYmH6qxxPy9C/5X
muiojQwJAwFdSiCBuH9r0QDhSHR4FaLJCvpi307Kd6T3H22P4DAsx84xinLFRBFVtLVuIG7qgvrK
BPAtEHufyw7SOTDjzEAWG2CPyX1K0aZ6F6JuJyiFtUXPc68HdbmfWsq2XOnPQo+NrxVo0wZfiED2
8QhlzgqidyxMj7McCfiQBOTsxgtqMk6aU7XNWDnorapIc5my1LhCnH4kMjHqH62XflC/dF1mX+rJ
o4hpiKSj/uZTwjs9+p5kBsWLu0JBv+ivE5GozDJnNDQgm8b2Na7Uhhu3rHt6VIZqt+H467p1y7KF
wL5NuQn8HqP5rARHND0rPghtjfgAy504sYDhePiGmgG3sBuZMWbKNfYZJGW09g2TxrqkmXhJ69cx
xS8/aKLkSpBZdF5CIxHdySQcIJkK5kz7zq1JcVtfcrSm26ccH9fz5D90pint224zwjvcNXK5AgUV
brV2/AhqPWaoZhk0Xgh1NcL+iqoeldiQHFJW5smK63U1SPdJZ2HBK1Fn1mhzHT0ZdgLosra9dnXb
sJwErqpqhHrhRaTlECMgQslyope0JRQCkF4F+bsTm8UfCrMuSoebVeMdbIXhMaX7A4/Nuld18Zyo
cHdq33xnVaYXrMwIYyY2r0boECwFo+D6pds2XDazD2WgpI1E6YiB7h5A6vSmwNV3465iJWjg2udC
5zvM7cmdrJmP6LIauoqVv+clDxCmjxXzUgaaSLSiqHY6oQWZ41cb6IkJ6PJkF/WYPBN6YUpUIZzo
q6+WJvEwSF+DAFctZxXlJTC3bthPmgnFjVxzjY8ztAksJvrMoUyLdK+qacnXWCUHpuhLc0+qgPGN
dKyKcVqZKZjMpqekgK3uMaU7lCYrbKcfBV6jrdQWlrlgXGtZUXhDNmquTKUV9QjnCWQBvzeIr5k+
AusHgaEiGsvp7Az0UwDAVaYbj+a6nsHpFBwwvDwWHoeJRWvW4WBgv4H8QM/NRGpRtCC+hjl7mud1
nBRf7WDs5IB/LdWU9QTKin+I9mugMviTGGUJM5Oy1t/mgrWXIsxfKeJsKxD1rRhM53yENyIh2rEN
wKWFmD9Re4jeaOJAQtGRIbVv+zlkNm8yUtSYvje3NqquNXIi4BWAnNqJDlmnXDlfrTtFAgJfEUDd
dPme4wZNFUXzBE4/tDVwQo2IrmCsHPx5fmClaexkIjsgZkVvIl1kyLMcjBOcCLKeriaBVUCrtW1P
Ee6ovgm/Fg6OrcrFOR32xgRWW4/uxXiJU56fi/BlFOSt2qOSk0VOyXnecfepyjGia0qBBcI/x86i
Eb0gKIxgxojpO3N6wtMXjXCZmN5ycZR4ZZhkZSgpxvEYFi8iO6SjMnFi36+eZbo7pY5PsIinxyjt
WmfsWFkGtYDT70QhKP14/ORZHNLIuF9MwMPYHIBw36o2gO1Ue0lk9Zs5F3CC0tNOVYDNczC8GLU1
2UjeptzAl0WztvSNAqyteKotcp4toEFR8xiacEWtax4O7wl0/VX5PMdUK2ULkNco9Ts5DZ8pOkun
kGvJ69RnVlAJTeRwmluywECHInah7VzdcRPujVHbIGEnbUvSMdlYTOaHPP4sJdzO6CyCpY0gVOMq
JDhpNStIjiSLPpIsQ081APlJovLGyMwVwoiJaJRvlIXNmryP9FzXpE9RZw044PqQjmluLS2mYRN1
lQJca82hCUqWrJvrStPA+bYgimc5n119mTS2RKumpYV7hk5Q0BThVihvaTqCJofaK1MyUURBGVEY
yjDFWYs1jOd4ZiURDZUeoNTuJeaLU493ShmC1Jmq8WAF6SXItO9s3pd4Uiwu8ojOpFOHlgkMCLK6
PtChDWnvUGHj7av0ZpNm1qGR2m6PtXQ5qANcpIu/N031SZy5xZO86r1Y/xBUUH6WVt0NkoRDI+ge
QoV+QdnnjwjgsTb5rDEz3Va7znyXWFOyDmlHMgAYmEEZTGkG2NTw0d7UhPkS+oN3M6Bs0szxIaV1
5IZDH8MuoCOvSXT1KbMStzPg2vJh19WJoQRCAlP9zHTpYI6WuaLHg8eixvHcAF0IZyIcK+1ND/Am
YsEl8lbjsMQQakpoSihYoaIcONJYJSD/zZS1d+bPBZZse9gIwvQVKvVTHGpEooeXkeSQUvbxxqon
7uwebRUd0tAE3haSjGtgHzT9zmWg0yNc5c6T5E2gcSORVunnQM2DKCMrOPeFNXElJuxTxR2z/qQk
cnUSOnyOalhvM2acekaCXErimVS1ZH8WHISHwd+aWvkxMiIQJkZWcWggCu4wPab9fYExi8P7CD4g
F1zqF16plEhbUaXfA5lmS/XoyhYdZ6ORP1DT6bxJrAdEGHjNzDQdmCIp4Hn8EY7COS/Sa6z2TzMR
Zg494Y/CksnYpDArW22D7uIjrq1ki5TdS/HayUrdupiJmo1Fxp48AvEqwzdSgQx4M/lBA6OKh843
kULiXJewOULNn+ysxb3SVICmLaT8DLKOgTgLu04Vbohy3kNolV4w9M9TNDIDCG8i4Funy3BnSNd5
olGgIfKYkwwEdEtLYKDdNo8GLb40BfaHfDYpkyc/oUSvEdeSviS9yPVERyh/ZX83jM98rG9KTaku
+ESWxM2pFLpdm3AAKcb8NTbhLWbSiznGCbckA/6kDhWv0qJLrzwVYrqZqyg5IMp3Ot+TsEA7CYau
tgGdLwxvvSK95HV7rybqYyNRSPaRskNqDSm0cEcsqJzb37BMX6UatU/TExvIpNxTCjSzErMEQ+84
SEriHWOC3pXpuXgRb6zYqQXCivy+ZssVRqJlW63cGQO/oTe0k/ThPqrQf3cBXPxZ80+xhn08AKiE
lQ9CpjQm1040maXS2hzbm2/ROtUNtMdWmjxXBdkVcVlRiK0sfH8h/u9y1dWwcbC34CybFqYEZGAy
4g56hIIdDxALZD1ChYBDstLuzZz0tH4xZciVDGxSLZ4tlcbHND0FGihOuQj3AGFIkKe178ndSTdI
OOoYImjYrN3YBxRjShIneQJai6RbdlCaX0OIs72RPWvSH0lNgZsb0TQihzrj2fYi/xJdEdTrKEe5
f1Sdb+vN+J1PyZ2VEb0oZ9MdsdihG9UxTVzpHUFjtpctjC41bXcuT1gdirYKE2zvfq7fi1H6aFzp
CVobsKYQkGPEi0RHmcVwX47taU71cmVSkivsd5SXM9Z/QdsqGWPdKr4f6qW4mYKHXknWbd8rdxqc
Jl3GhE0mHcKrEJ2cFtVbqYq/pSLZNM1jmpSvRtiGULa6U+HzlDJS6C3jpVRYbiqkmm4atkvjuOQD
VqyNL0vf/sAISK5qVxpielsZFKQArTjCupXeaVcA9I9lB4cJTLRLjG6PIkzw+qh71ZOMhsowHto2
zVd518ru3CJINjwpBoFhmprpWpLyTKgj+bkjBXLb32KRLq1M/JMrkIFmd/0EAW5AvYX8E9uNkeOu
zj5jpvRuZBrySkXBlCxSPCmbPolCofBox4cumnnvaCLYSDj3qazNC9AVx/KCBjNAik1iKdnQ5nXp
Fpno4Ghti65i0H2WJwaWYBOW7CBh28JBR4bgYax7D4iSinzjRVOhKfYmvYTefBRp1a9LndFjAT1r
h+85L/TSQdFArnrRPJaFlaFoBRkRdGRILnSHFIUzrljUyZMFoVWobloFtQQrZ0dkYNbF/i4L2bfF
WGBX0jXDNilGfAXVqh8x+W2bbhMr8nswTHS2FLiDFaZbQBwG2HP6BuM5iobNELc0wBaK1xSpFQ7x
8rUqDT6QvCIUI9G+gkF/nU2ycgo9YrzH8TmUMrYILTkcCwbyTtqyCRSK9jFZLzHYCxkzjQtWazGQ
yQ/gemNnRCHkKmj43VEQUccYi2FLhhyXkXjUMhEcwaO5BDpg+guxY5lh+NSphu6yXW7Z9SZXCYTt
XFsXQaHHiwHDqtU1nAnBDuLkUC65Zsw2sNKn5o2ePhrHdubSlAS64ENFQAm1QtOlgBABmjKwo5ys
jK8RJDx5PWT1SFjrGIkzp7qNaU4JE8P9b4B20glstXOrfGpF963xQaz6TDddKfkoTRr6pBY5KUqK
yEfryMGwc6weZheBW2qvpyxKOfazQlyxhxBw7aOpNKWRw5Kqm7jcGCg0OdFPAWoJdNjKqkUH5ghB
LqwmheGlIotrsWgkKBPGae4reS0F0BWKWXHabnRUJTtpwbMxNEfQKHsdoF5c3QT/m8biSZGzKwfY
COYEvWU91bxYi2+dxoyvLqMvPCXPMrFJ8BI74hYkSQOpAgDB6ufVFDIPiqJS3oiCciOarNCzvVHg
YynDkvVVLsls4HJO2oV3Wr3mHav2hD6r11HPGRJwKxTpc/BWBUgom0nPGbiFt7xrNkRjnwoz2wt1
9xnIE/xr3vQihkeDdsfWPs1SeJNKxVj1UfytxXK57mUR4ZhK0Ggxc+Zm6zhmdaff0eTcavgCdwhH
MSH7IvW/SvO50jG00iI5MjhjkbaQjKc+8OzwRdWE55ETxErvi0fkntfGIk82GS+W1NSrWe6+5REv
aJWQyqHmSFFKLrZ0AXOgB0H+o29Nw2i3DFBmPif+8fEyovzJJPIE4DUyuAqUcUsP5hNpk5cH7yxf
YMQXDM7innybl6y/wVg25svidgnj6WmWUoQ8L606MBSFlCWW2whykprp6zBA1FVae4QRiBcD8ncZ
GaQcmjvMlvhawJACJVYdMgTmLjlZLCQdOsYMprSyLPDYPmd/U3fJpreyl4qqIBqD/TQnL9LMkiSM
q8J8qWWO5YMPBUMJ3xOBfeijyvV9GZ2rF60MTpL0FCiv3HG7gV0whQEEn5HJoLVDUnNHYeTGZf2u
A5NoSHYcnjDMEuDX9TerH4+M6d3SXAQVPEW4yd2QP1cV70LHcUBr6j0oh0RNnQzVAZsM1am4HlvU
w5Kn5NbKumc24mkaSIlUOlN4vNa96pn+yaeVaQXqWYNUkisUDIsqQR8ZQXT+3k/BGUfZFQf3aHTf
gcIYtLeUyR5I8BksaavH8aaTwyetBONAodrxznAifSlQXVPG20onr0NjfAiaZJcn6DirUyf3n7J0
k4g7YjWx8yjx4oTbE+qoql8mMeCMMtmhYN51+d00cQT678kN/xj/46MgrzIKwvYvx+vq4T//z09/
9POXzV9+/Tr4Kty39u2nLzxEXO107r6WTFTWwfYv/8kD/fVv/r9+86+pqA+g+//8p7Jo2jeAIJ9f
P6alGqKqGjAALdxEIspEQyGD9F8Hi8PmU035v3yAr7em/fOfZOUXyVB01TSJd5dNxPV/i19dvqMr
oinKkqZqqiTykHlRt+Gf/6TxLZWBnqHqPDdJXH6oKbq/fUtZklkRa1uyYSjqvxO/qi254T/miv/u
hS/hsD/miqMPjnxgdqV7XO4abKL2c+eZZx92z9fHvP5o7dbuVqnN6McBPuICxVgPK+E4OqflDy7m
KfmCQH2ge23vRPsKpc4LVwwsnQ8CRA5P8ofURysGetnHuG6d3e6HN/702xP9X3mXnQoEfc2f/4RD
7o9fgC7+/ALiOSmmbP71BXDSXevFKctcwz6K5SNgS+5SaXDCL/i8h0foGNgPXOaYQ+oZ950nEI/C
ENddr4Vj554aN7VPl3qTOKW3xmbgXWjD+A/+Q3LMHMJB7Lu33aH3aE7Z+e4sPuxC+/Y92MFKcGEW
8AYQM+AM7qE4gM4aiFTlvQInsSKW3DGceiNvdX7Hrx2RTtdmZdxIpeA9i+3Jvr7dvlkI7ND2IHTc
ox6dvA2ttPP3ZDuOab/03p0DesrJ+f+30n4p7dvureYp/fWu/u3G+SdvqcJl90eXhE708E+XhCp2
+iixSBrLtTAy6++G3Vg6aflJAvmFkKfn3pudl51TOsPmblqN3m2wPdR+9sbjGXn/PavMT2vK/xeL
CA1xRebG5NYkrtgSudf+9SKiWYKqcLF+/brGbT///CdD/CcP8NsiIum/qKbIsqRZiib+lOGs/4Li
mD+XRIL20FaSrvy3RURiEbFEEWm7qmE2UtW/LyLSLzwKT1QWLUsXLcX8dxYRyeKRfrpkfn3iuqVY
JvssgwzSon+8ZGYlToiOgRaJQP7Q6OjNJN1JsbX6LS16v/FCvbsrCRgZOAjD7eFiGpv7hWorCoPL
Cf8qptGJKQGyvke/UB/G+iTrpWvRyZuGdo2qcI9zY2sSopUk6M0nZs3lUH6U/jkmRy4hiLcGYyfA
LM+GioYu9uM5fRxNZhxpo91xjiMIARmYVHEACLv8KwiFA84CvpAVJog5SLhCOMcG5rZQuAs7aa35
BDMQRZFl5FS0Fnm0aJfHnuiWkRwdhCNyEjR7E3p20JBpUgH3NPFINxGJvdUBFYEnw1xrhvYkR8yo
NABXdTTBYpqHF32kDz3WsAWRrjAQTZJNDg+tDIExEZD4XmVW44aluPWBeuvqzWrzFbQcCSwApDOh
N3GSSpcw8M8Wei08V7spSs/M6w+p1H8N+RvkiOcwnO/5lx26TrdYDt5KVTvpyKj8FiEP2iJFv4YT
x2wgQBg3sq02ZFRxw2fjG++1rjz2ZoNavvWRRGB6zGvrPLb3yKXcQgoOQ0X+p2ygHxs4NUV+1L6m
7XtYCnCjwXVIBLSNyp2Kpy/gEWgfVaTw4jXDqdkjnp6Q7o0ZuraKkTPEne1ckpk7VrTbymSTFZYX
EUmgLRE62buWMX83oidQ0JPdEGhCYJfaCG99RAo3uZICw+3AsTgro7B6UGYZSakUEQ5bGdcuxmM+
muK4SSneItLrCG045gkmI+KRbkgMULXrXlh0m2o8KQYlWYCklCiHL3/OLuagriuQWaklY4fAK5U9
zuheUZxztbVnanYvl8ONSvxVXy+dpCD5hAjgtfqLjEKy9kE5WY3yWZbQSf7HLowEblP78MtgAwek
90cLoynB4GGX/2lh/McH+OvCaP6isfwZliJTL4lLVTZ8LWWXxDcAuxqWLGqKLMv6T9n2qoYPnYJP
peIzDZ7O34or9RcKIhHiIrFYxr9bXP1awf28Lv7uef+uupLqWSX91wxcnEL0+GWCp9AWqqvp3PfX
qT6UJ/WmuOv6FDq2/0jbgBmi19eXmgO29ER8uX8K7O24CVfbeBXYEr/BHG9j1beHS2Q/BPalpVyB
f2I/4KdwZld26i0NeBdjPgJ+eYtDH61zvNKefDTJQvvph3ua0KeK0a7wrAtrDpQMblt5tQxl8nDH
bJeSxL1z5I30pWlulCADXD+SQxgeXP2GpJ68GoOR4zem/vnkix59WMxDsUNqnxpYv13k/7oakZb3
6McKVVreQ11nT1WXzdX43XuYx5EiST3KV4Qg1rQnR82b7oY3crinx8I+VjaqO/t539n6RdnKdwbJ
LAfWh9Kl7/Cu3yFKyAU7AyxB/9mwg6fMcvstZhxkq4btUq16ybUvnBklM+8ssFeaVY58QRN6P52l
a3yo+bhc2mFOTsEHvXmwr/l62gQUfbHnXJ+Z8NgWj0V4sydeeCvGEyNF+xVZ9HtgH4+R/fpuC162
zpyL7wYe/wnd6gjGkaLykqxN91I4fHy0wO/BIPFZ2tu0WmvSm+ni2rRpR5DA54giudWNE5yLdeDh
VHQe+Ks3MIN2cdBt47y2bvI9gQ3XxU1jk12kMbm2mxeNdCLKyf1sk7vhYN22ozM+Bbv08v2X5URr
wfkCPmo/vEtusK/ogx0+8Ei7xRqT065PnLudfNgFjuhOy68VFMc1eXQrZGuX7sU/WI5/CN8DePc8
z5Pl0I/Ybmlwrb9qWHTpHSxwtdsar+pVvRo3xIR0Qs2H9Cl9Mj+RpBC7IoUrzXK15CiIgPiBZLHp
uMQC4HMt7Y9ReQ2f/Py2cZKtso7tu5u50hxIgrxtL/XOzHdcuGCc+FmMYUxAYmegn/oiMocmTiTY
wX/qcVv0Z+ZptNEL1PXbdF0xHKJrL5FJvCqEvVQctMFBK6cMICChk0I/tGGQg0BmfshnnlTrQNlo
Cr1GjhR2+OVfBDe4L7/Ed3HP1g3tmCZ0uIZgZONycZoNXybvP6yEp3887mhL7f0PN4PJ6qQyBLVk
azkNfbxdojxYDkf/W5MzgXYSN4O6Phr3Kbf6cuVl9mO3o/nApcVycf9Af8h9SN3Ie/MS54kzyGFt
cjgZqdF1ex1sc9urNqmzuTo7JrPuNeE2+J+8N6kiJ3BWb0VR1D/em0RBktlJfr83/e4B/r438RHJ
VN6iiGTL4sP8++ak6zrOOb6hqexCfy/a1V8UTaaS1kXNkORff+jvm5NCI0EXJYm/oik83t/6IX+9
dDgF/cuFlX7CP7mWfnjiGk/ix2tpGsNaZGIXuOjgtubOX1t28/j8XNidlxLCZdfP6lk9G0zS7P5Z
Xif2Z+ycX7MdaRmsd6LzDGk62cCytrOz8j5vqmNxpA1s9xvBizjmIgE4opdyUvtrtOnWrqtjtItX
4UpwaIo6wYHUXNWGe80X+GbW/abfFE52C2WOCwB1blhamIySGm9nR+suOpYbTDxbbX0w1sZaOBuT
Xb8Nh26rePmuPSbX5Pod3ee6M2hrk2J78jHjeMsNmlzl/ZVdTdgLK937PAsufYpyTaAcJ+/SObMz
rK7oNWyy+1j8uTM2ubNJ3D++eRXx972KZSv78R1fPpEf7l7Qy1IXi7zj5WFyIvd7g8zcET3pMJP0
7HEqmghUznB3rlDSAG7HbXjVX+lsooWQj+wstDPE8+DEW/0s3LOz25CaPdUrV41TvDZH5tX9Zmhs
9S3ZqHxKy//4HUhzV6Or4xgu3UyXEFtqXZAtDDxsPNvNnqWOYQGExc0eujvR8tKvFUR2R0S8CAGr
B7b4HBI7XWyA+vfvGN9rPln0+ZXNQKK4zXawq47VGi+g03j+V6HtxDvlymz9QI/lMX1ILuOh36pO
6GypEogWIOjD/krWyTpc+Sc+8cDr33nl/FIuNmcDdEDqg+4Kb3poww5caUfhVj1Xz9Zb5tiX7Wq0
L2ifXgRv+UXC6aXcW7lbs7W45HVPJOPY0g5AszOzGUo7Ui4ASdZf5TpfDxskUHf1Y/o2PaePwitJ
YXRpPlLphREVWbNN4/XOQSMCwp7uxXscVMUzdmBhEcIuMPjBNu5oEiPhJAY7hMvtiC8w9yCTnKrt
nW/jR7dZVOnkPFlvOj0ljyZPtMJUSbtECYlNc4en4CqcaiT28J7P0YtWOdOh8e1uS/ryfrqWu/6Y
reQ9B42v/Kt7b570O+NBOlUbFMkbypoL2zRiFO0zocTRTmxox2mPRcGtVuVdiXuXu3gr7IaH+bVf
4+K02+O1Pk72zbujYUPpxGWue6Q6HEgGv+0BTTA/+y96cwpL5z9sVj9e7kvX4IfLvaxzSSihKbm4
2zyyA3bq+RmtlwP8mV+6w9yO62bcZMeL3B+XNcK+sFGJq+DTCrbyHnHgChUfO9Qf34jyP7S4frsR
TVViB5VYg1nSf3xm/gR+Yxh4ZvUHvjj0inKNbcROLtnF370GGeMTGodysgW1eG8eAe7WxmYiN0aO
2OG5YFf+FkP4LOwt9f9yd17NjWPX2v5DBy7kcPNdIDOLpChKvGEpEYEgMgiAv/48aHvm9PTY4/LV
V+VqT7tbUjOA2Huv9a43bKJtMp+tUud1k7kfhDvZqxNI6mxc+VoohVdErXZ02h1x73ffjCB6nu7K
6TOA0merm8HBSHYlzgwvOC9hPwYmFVW5gIL/hhTMpmoMbKb9Tr7OOcAha3Skt1AOFpJvUejAV7Fx
B4JKYbdzZkoOsz5UypgaYZu1LfBA30uxE2hT+rjDeB8qixSt4CfsK6dyPp5TVhJpz4vKPfJvPr91
1/bq+dl+75bRk/5JrPA2QmnxesQSz8NC9GVAQ+l6y9AMtXftJQ37WeTE4VQcrgNkgcKJREv/Sr2s
LipMgG0AUpxcHXTGs2XnYuYDzZ6KNSXf10+e65f7ZXw1XVi/LBIdCNnXN73reWvstAPW0EVcOO+4
cHvllgXlTAjrUuKx7983SprC6TmNjpfqIw2QkTShvhaW7dt/ay0jizoQJGMMjCspOFRO9H8NQIqy
QBP8x1rmnzzAP6YYAIYm+TzEmTCqmNDE32oZeYISYZWbpiwzyVBNVvlvAKTMgEMV6aO1qfwRdc67
32oZvsVYxMLlh7nIBEH+J7WM9etO8+N1q4rCRMSSdVn6pZSpEkMS4hhB54awHfuVfvAl5aRjsMuR
Lq6v/C6EaJxsOWD/0YMCI3kbG4b1fZk+Sb6woZEk6ibmwGWt0RkgWIVkt+7oNBRHXup3u71IqX2A
TuEABFKz2NmC6MFZOdq2FDwVr1i/UXE7wQT2Qy0cTqJ9g4WHLDJIg4yaogrj4PE0bIYNOrxltdgW
Ryl5wSLMRz5Hw2Dufvo0/0mv8KMX+LlX+PtFocrUaJ/5zH4BZfFEx20XfT71XevuZqeP0+Yx+zDC
We7CFJ83KxzEoMmZdhI5Ue/hGghVj0N9WNw/oLZ4bZgEE6QQLTCy3NT7fvXsV07swsQ27Nnkr7vC
75Lj8Ors353a9iJndMERZNuT6Ba9qbfwy6D8xmEpD+CUoxyi/ujtUHiC9bqKTyVFm8x1kj088vni
Jl2lK9Sf6dSk4bSs75oFF+0td/760kj/4ob5v2vzC6jwkMQmuk3Xhsn0jiTmzWnDXug+6JJz1/Kn
24EbCTMfF28NHxrdkb6diJ+ismcEVDtX53PgRiCdzuvd+/K+PM9VT2G7L5wC7jIbPsfZAkbiTPC4
ljTFSVB+JN9RRTvvYuzULtrwB2BzniM0e1e9PugDJeQhFo9wNj3K7po8sb+Lb+pXHdo4KdkO86YD
GU2uuXDuq2wuLyA63DYckl66vVJQxNtofwaIQJG4xtZkiVnOkY0xVN7SYFsdSYab7fMlwYlO6yYu
n7qzJkOOOiq8B1cfw8LZFgf1pXs9cr54GqhVEZL86dY7XIxYCLm99MpLfKoru4ZQb+MY6ie+9ZQ5
lgvFgpaSk8cVObiZDNm9/UUKmzc8fb0IfrWYmm66Zi9ztk0o/LsjfdpL/lBs/HK3W7/MAc/qGeqe
zCfaOyz/yD6dBhdwCOqQf1o1Nu4dHne8G4PMIJQ4bWaz3TclZGJnLrKGa5Anb4SDYhaU228+0Apa
z21MuCWpDwcgjwUMDIr1CSK5hX2QuWDNm3QvaUFKn525DaUtlz2AsM56sDyamQUZa8Ju6mq4C9YU
N7iEUaFrNDvZBx4z4eDubjY3ihp8UEfb9bNM2X13V9EOqdlMnhv26K3QFyG0AeejehZ+r+h9VIG+
dbguTYlYZAebDOXsaduUMtflNKWYOvs0YZ7BooycfmYLc8V5Z5jrVW/B/TSVqJVfO1ADT6XhCPm0
QT71rZ1VNmQV4w3Oxw00z759GMv89boGS1mKFPf6epEGr9YzNIY8IWtmn60Ew9saNiNQZ4X1rbvf
L/kLBfViiZ3AmWCY1dnr7W3kvr4ysGRGTC8mhyX4IrI7772b1e7iy3KngnhPpkcxY7ToeW/1C5SN
CxNRcrTRpDnKpnVL/jpNQCP+RedcftxL/25vUM1/dyf9Mv9Esxq3mYjoNr7r8wd6XnkyDWKzv+0V
Il+JKcbSG9BxXT5L3E+3oF2Yy/HJXD71xfbOdPioMzOuj8WhOWT+dLeM609gL1oxzTu/DLsZwNBJ
OhYrwePrgm3OR697KWfjRfvU8eqzEY9Dorl/dhpiCFuE11jEqqMi3zndLhSs8KUbmCMsTexWPtPn
6/pk2SeaCkipLxxk6pxBePAyrb4JCz69QmC3+W0Fb8yXFiCOlX0S7AfW/WQ58wpUT5pWgj/jNe0E
z5rum6XILU/34j9DK/GjLeIIoGhbn9ULwrtgstnRql6IzvPLx/SPZ4KzR3m50Gc4R9gbPNSnDg3L
y5k+m19d+Sge6YEI6jqOdlgfoP24ic8msZgwtDy4bAED1lvNXegeZzdFo3tumcp40xxefjK8z86v
PU/f0609NHTWYenVxPTWH2jdSenAguK7+Iw/5Kc6zI+Wky/E2SMYtrSPJKjr5Hrbjfqpo4n5Rq/v
TK+4OTyKmbTIea3aUbJzSuG5qpGqa8Mtdydco3GUkL/yRYimmt/tcp+g8G/IuQTPGBAG3+Kj8KKc
VFveX813avDz5Hljo68jdQeQsLWn85GhJPujK78ZgBhksjs3NghcQtzP+fvh/X1dgi0f1sfjp3Iq
vQ6IFTKFwwnpdB8xGwNBT3m4XRlALjLGOs4ZRQnhpDZWeXyg005O9hW7swTYuZe79auQ2rAGIj+d
IUt1BOb4Lsez6MZYdKP/3mFNQX87J8xI/Fzm+9SHcqC+RnMsLDVPlmzjatvyZ/6CW16g0dM/DdA+
UFOHKLFjgNmIwCZ20cV1JVJTYbbzJn9Jp2QJV3ubvtQXBRgAewZsCaRjyrjPVp/6J21VM3XANDgN
84t1it+l+RIfAGmuBcksfSHvexVfmjfhXf0S39pF9A2DhCSuk7FKLxlBSa1/Q1GWO/qyB6k/z5TI
r+2D6L55I60sBNnmKbsSGUVuXawvrafxKC8ydpvrKwwNd5tRg3WLCy7jrpbaYcS5Rbvsk116QpvA
2JW8ovTflBnyr3jPjzNJA1eUZFWUrR/km58a4LZr1Js83mHD2K+n1Wr1Y1Ww+iEYh573PnfWi3AP
JOHst39d4Pzz2u+nZ/6lwbWMHrv1B8/sDi6IHplYNmfM6VRN/zeVNvxJ+DE5abk9TptpovQM19Tl
7HKe8IKxkVU4KdMmap0g+r6HKvNqdr2TzwHFsOIRTt+csDyWuGLP3x3n7bicHy5hKMywVD4gD3E7
2305zJEd+8z77VD9uKjH26YAjUvnU2kYueFfv29Tmo75PxW9P73xXwDyIquRLim88fwTAfwWErFO
YrEX039isHoLHhtlcwPh1LdIgLH/orphnm2vHu4ETnF/v6Jm94t1tKte4mc2/n5ULRvvPE/IZwJp
O3aiGwu81w7dXdvVy7urb5VNxbw3ZLe+QbejtibU6exBQc6X1XUe2R9EpsJavs2nGuLhSu5jKb/E
n8KHSH2C3mGBb0r33X+XGyNEyL4jZ9lhCEVOsI/PoncOFB+Q0BXY7P1xffNgo1OUnsc5YxwvxdMk
TIBIISUk0858frbYwBVHc+o1g/gYmGqbvXSv+DywE7ZzZi7mjx+ZRjrvT8JgJ6gecKOhS2deNGtm
ol+AsmrBxPRKZlh3+2R+OIhVnlWF8hfcge3AxdGM/84BnrggmFNp8uBvWMfPi53kKj6hZgE50wHd
WONhMbrp+tmsuXraGfYlI3/yPWE727dT8y19SMyb8LMiFmaNFz+GWE5R7AYtoIT6DVLW3TysvWQ2
QMh81yF7POHIY1cz0cXNxcMnLezDLgTUmq48TlTqog5+bAA/yFn7m496OnqO2+V5/1aP5PbZCC3Y
OBF5hnmg2VtV8rbMgASKjLkauK9f26sfwkj/sXqwDbDv7jhHw0j4xhL/qQARleNOAx+KF56jDFLv
xXKtWf+RF7uE7ZvZov2+fvdgTLEPcxxPW1D+XZ5fYPZPLgPC4qwuCq+ztyXoB8dUSL6igSmivd2D
VwulL+1rH9DPNWZ4Sk6/qLnhRGC9Ydcn7RCHQoBqhl+35W05zK9LY5UBi6u+uBGhuX3eIKPhvDcz
5hIfLuKfcTmhMdOVa5ZowdXOWcNY2yfskIeM7stcPwCD3TQwd11oelMXbWIpbS8wiZuvog2Hkhe5
7Bmls8RH1slWj7kFIrq9uQVwjXqEADgnvnrGibc21+edgf/BhHbOkj1vHeiXw5MjC+zz3s9IGsaD
hLrzgk23W3kvPOPBAqXeQhOiojyvmqka2JqOQkFALTmbxrqLlD5jOzpDQMzC6z7iA7OeLHea/PJZ
kDjvZLNFaPHlLz6skXJRc1pniwsBN3u0Z7ns4y1jX5fQrfaQzifkH68954zi1WXau9NcY+lOZ6fL
obruZ+qyANDClI2GNvUO76QW26m9326pVzR2OWN2Xk/vmOzwgOlfSKOz+poO5uk/gfFpbcv2fn+h
EcOv3W1sgiipf/5+bEcOQXecAZF/9njrXvPjO7ymH4c6q5injQFsmUoQMLzm6bB7cPY89NuBEzC2
57G3//rCfsAG+nO+tlN/9z6BjFAEY3uPVSSV1iVyL1lgOotp8DD9xLRBoHmnpwScdsvgUgaUFVvl
adXzE9ywHJL8UG3zc4qzfn97w4prVrmNr0IIpVTo0D2FgwOIOZEeqXg8yXMukW/uHqnbLZoFc1dz
TeOpvSGDIDZzug3GY0n6SeXhaLACGmDJsABc4Gkni/htvWz4y7y3l4ct25O9DxeE+7DWhHBqAzT7
6wLP8sdaERamo65LqmeaEu1ti4CRliXMvpM9iUEY+lDk0BW7BUYNdrV38i0JOF4BJjRd5nzFTbjJ
r168vbvT6WjY+BmNobiYGhOuA5JYx5rl3zHo5vy6ERftqv3G/1SkfMW7OOTxS9NjvvTXB5gykQT/
dIBZsgaaBmgDc2/qTn6qGdQzcubHjQPs4a84kbmBK14cPtGAEiLHwrQdoRK1X0fnJNORPpYDGzEm
Gs7d1+xpfMe5YfsM5eYkL0FNwmzVO0PEV3FosuCBZC4cM6uYYSw9sAs4ivBGFqFtoHlz+1NPvSdx
yZFg4/OxN5gdwLG3FXpAdY5Gd7FpAilE3GkTTAoBGIwEfli8mYgNEk+thZuB8Cgkgw41sonU7chc
n3bBBjqjGY1Dhij21AXaGXZN7Of55XPakpgLYfQARyGx7LZ0QLIz+3QNjhNQMh3O53k07x0GBvQU
u3ZxD0ltpBWh/7jZnEO9063A32eENtrfdFUwY2Anf+qgVQyMlg/uczm87ek7J8YH2DF9FR8hbDtI
g0AVEJRt7giFtTDd/xE3vjAPQ7dbEoh3rIN2leEFdt1gtMIyyb8pJNdhiMdR7Fn7zsFcYAzkBWoi
1jZOyq7kJE+jbKsLYG7loRDiiiksEXtkgzosHtGyZQtxiYOykhMavTLZ8xaH0tysQLsfTovpvOwa
aD/5aHiN8JO1rRYwoepfG/cIs7p7nTYkeYGlLK5vDuJC9GthzYF4W4zWU9xUdjlJ5CAulubmQVlP
K0T/1lAqkx9gazRfeMc1zgUlPfe3SunC0BfhccVFSPx9COeFqpn74Mc9PvFxoeb/A5n8+yj6dxnA
L3/9f6G38/4oA/g78f/nf/CPB/z/qAqQRQUSGQiBiEmLpSusxX+Np2vYn4i/EHr/yQP8gxtg/E0H
K2e8D3I+0fz/jxtg/A0Bgi6ZOkw5E2ic7/yGp0t/UyRjYqyZQO6GZoDo/oanw/UVQdFhzmnihMX/
R4RexfozBvKHd67+MrobMTaTCrw5UUjtdcxAMUlCuNJV7lV6f4zpa16S1gXhq2u1zVgI88QcZl0p
L27g/Wwl1/0juX1Zk+HKeTPohE4qt0PSUxomHGyNQZDP9TVB1l71DN+Eof6Ufhh6G8kFAzZhgVWE
r2v6SzeYvhqPG7053AhBucLfcG4jespKlteiYK5G8hddVbttsGq0++s6vb0p5wEl4ujftHmbcBoX
sL5qXTu00nWvGJyjEpr3zrvfBmwSEQxZ/W6sd2Jyn1Wlji9uvmjw5uJRCFJHRV+CRF8/hJJcQJkW
wUI4LsCowx9/R9boi6A83tBnnZ2biYJIGntbZvScau3Ekr0H2CNYHoaJu7JXdnWskXkVpTSl5fXt
TrJiEUMjbstqFUVZbxdygshNvgil9KHj8Oa2aPVaEQcK3Cyx6EDGROZiW/GTaBekfKWe13jd4L+g
bPGscy21xzCsWJpd7WD+eOkQw6WR7HdxuhhU0zOIgc7TPJDLryGHCDXGgdSQutp6fELPZqVheIex
MC7xVX5Qh9zr7gaHyEKpYq+EXydUqFclV73SHuWCU7fyNrlLbyTszQrzTCEBGfYmy0uMRjDFH8v3
nJMju8VPmnVMJOpnfdtV+neOKRiOunKnLxX8XkhJ9io9CpTivO+HxyodQURHNmVctr0+e7pHSIKx
GIR4/tGoGeSvRnImq08SVNkk836B764jQhV+VIrbYfAllfK2wCxOIQ2OcyyDhelUmEYlRUpQbZOu
DRRaqtwuWyPC3Uc0b26WPdgL9Y6nGSs6ZB3bF60hvuO7vccBrCFKFLX6yqzYM/Er6cYmaDFjq3W6
E7Xfm0UK0Fa1K81QyXEBLWfoFWj5I4wejD3u5/MK5Sdp5+ukVGtf06nHTeFkAJdlKmrDO6nxeBA5
GnBfVWdIhtVLbTbr4a4RpnyFJVEPW0KEHIEvtu09wjD6PKs683QtUpbEnbweamupFiVHH+p1O7wg
vp9lTLPkigriDFVwjPyBtLw7c9+z4qRNtBSGxxzPSTca4Ibd5EVUFMsiUYKyeW65UrpTpu89TLw0
q1A6y0QdFvLHgNR4joPq901nOlbE+O5JeyICdkMn2qZOrGMckxcwgio/TLJCoBXds+fWLJdkcK4Z
xtOaY04YD193Y4fG6aCT/aJr8SJ5pH6G92w9KHiAaAV2u1TV8uQlOei0tbX2QXSgbeEXId4fHtrT
xcM0v0qzxu4QVxC89leZIPp5+d0mA2jFtUcXsIqv4robbtNamp+LqzNe72j+b8vreSwwpbp6VjQK
dq4qT6Sr4LLw2GUxzE1JOr8qI3TSREbaXr0IGBNICrMbUUMzMPZq7aYFtJqIAb2kgVB392yKp11b
15RmvJ9rwn1+I4VK7IOyLfB+ze7bxgS7uraUkqqxgDKGYUXYyympM5NisER1iuqwShe5Xr0kgMD3
Vl/mbDZJnC/uZv5UdMVgx2rv1In8npbFppVLE9e0Oiilfn2+yYodWfVHduvw30fup5Y4THP8gBkW
Ze7JIhYDiXs/D4urQgfaxZ//89B7wiFNWWK01YSYBpGymFqeeItuu9QyNC9qzQ6ZJF5lt4hj4HCL
4iOkCqzJq8DEQ+HWYgCQNoFY5rMfPH6FC2FlMj4JSIfp5HvNb0t1/dCl8e9Dn//CQkKyZBOtn2HA
YjaQ/VD0/+tCwiT3QOXU/yPJ8E8P8DvJkJG3qlGlGBbSm0m5+DvJkAQVqPGE4GhTuUC18FshofwN
JjUFg6WrEmxCqoXfCwkFBjyMRGRBPKSMZPE/GczzQn5pZ35559IvQGRt1LJIALlFBnDpi3niSthH
YRbiDtqOpBR81zHXLjucAwfpJE97LXJ+NVYzFoOMibqEi6CQfZhn5QPrQb+vbgtWmCOhZoHQVd7j
FqdrKgMiGPN23bU72SCDYLIrSwCF5bvs3FKm+TXntk528cCxD21rPFYG8fRDk8FQ7hqSjxHvdShu
DO3tXpmHJj8/UO5giKuCq5Uy1CxdIq3YQi4fJRwceoF7zr3GSYxIQFtW0q2JzL9+iOSd1xL2wZ0t
S5XdIzXFly4nzS0PsBFgVxK1MInh7LSKMxifhVk5ebSs1EdgaoVfKpKX1bmXDIdzc7FuZihK17BW
wctKsPtqoeM6a5XR52AlQdvX5Lq0b8Suk84FXXCwDsSa4e8yAnbWQX8+vw6xqNl4dNg33JtGlVnn
A7cv7b7U46V1Jw8cV0S9UexBJfL4UXyO4uSHywAhMXQGF1JPvKWyJwDBE9ur37bzvseeJRVxq33I
G40KsGwwlO61d0Osl9oQLXFMf7Z67YlEiv0tlmfl+U2PrJUkCPP0PoaFJH21NwwoY5j54ksLHWDA
WSJr9OWgn8m9F04W1YPY7iPARk04b8cUFqJkajMrP685pgOOVI+UwlmU5KJrxceyFk5aBRf83s+V
KHkSktprNGTT6STAMevXNMN8NyKDPBYvyW14lmTDvQ91ttCi7DtSso7P3lgOwkBvCRyVp9enR0TV
MUzmkPgueXqVbYwGFMzqP8toytfAFLTIKd8kMzjXzTNZF7g1KE1IDJDDAeaXuuihUvKJptg1JM2n
WR90OBdnRoklN7fgFVs3XUq9RyYfrtF7q2FZKFjuuO+0+tsQ7jYWO4TuITHIlci5yQTzaPlMPV+X
w/0eVFJrN9JnJ98cNSIXfgRKG62ZGZ0v1Q03ESGtSnzm0ufJobc6l+DfMMEq7pmypMNkzowJYVzs
Yv2j6UiNP9OJqqqvUC7ZCVG8OICTo/xgeTkG1onJ5JVQ6w/TsVIkdJ1MfGjhEmblYHp2xHrGS8TY
r7Vx8d/bKeqwvC2stDBkt/jTX23wIk7axp86xT89wO/MK4nwBjpFiZMDPtXvneLEvELgxE6OaJ0f
mPbe3zZ4+W9T96jzS8YE5g8bPN8S4ZHTYqr0nSJazl9Y43/FIieU7ZcNfppx/fTO5V82+Lw9X3Mt
EWAWvohQOwG58aKfaXsLU4JmPW7Pp3TJAjZez4e4c4bbm56BZrLCs8sDjkqNBZY7oeCGrdZkZGY4
d+8zFRMy5rvNXM5c/YFNBvxdsgQ+H0STaUPN7kk8y6YDXuzVlWAO6/qMT+pUemLIiz7jE6NdxxxC
ywDgycwwtm7HLg6fFT0wjPmdIu+WQPw1Ddcy8VXLSAZvnvpn5aV7vn1JL9Ebblb87/xa2i2mBdFX
/R4xLKyb0FC6U6nrT5xLWOc4qewKElEg1VYcibyaDZML7BsvT8zIyJm+Tbo5FiLmd9Y9GedFnFfQ
Mz+uhwiv0f5yZ3Q9Ysv1WNzHBwbrj7VQNa9V9tXqgckZdqd8dx4V2E3UBMlDtUdMelX1asfA6GWZ
r1vOj7Qwg+beBliu4yBGuX/vzFflSql8zuY3kobzvsNDXwyzaBGTCacMrF2KWAF/UxXWF2ZNitbh
9IeTbtyZb2vLy+8CmV4TeqcTcnSvCYtUiGASsbBzFSF+krRwpFiWaSqZe9fXPcSTh3T1rdN12X3f
TtpHceoP9V6rvAfRRrFtHPsD9TvIWW43343uVIx7rk4EBglzxrRR5/Lna0cykmMx4Nadmq8wiiso
AZwWw5umq5dj1l9xZyz9M5EreKIApA3JRjM0LAXRRBmt1+PnYeiiHUEhL+vL4/1oWqsuKk/Zuw6N
XcuswLgXn+dbTl68MEOKGODFj4upy5EXiVyb1fl4Ng7QwJFRxT10sKH1q+Fyq64z3ccU2qY54VDH
2jUCD8hOZYB6GK/KhoDonv0eg3/6kXEWx1eS2nKv7U/GrQpH7DuQ2u5bSdkb6VfWQCY34su9etdu
Jfj+vqg92LJXiavxEj1DJB/W1/OnHJanCG5N5fGEpft1ZmpB4eB4R2C/q98JTgzvA+T/2PqIG9Kg
Oqar/zGyPkkyuYCLdRgPTcZ7wcDJZRg6ap6TXyGldcv/5q3aRENDoKKsa/9G8COKgjHtqz/X4j+m
+n98gN+3anHaqUVm/QgVcbz8rRaftmpFMai36WhV5ZetGudRC0sPU5J5VAPu6m+gnvw3KLWyBEUd
FSutw38m+Jke6U+jhZ/euT59/6fRggGPSaypZyA9ykHjUSV60l7wX+jvJPu1mWt2d8qeB1fyEc0z
GZi8PyYi3HOBSuOGPqddsM171WrGQk5hyHTBpDFJ304iQ+qBOYpix2f74++PcXU+KFIYCJTezL/C
SENnWH4kTA1a+/Dwqlkxe0vXS6pwrwjO/m6WzGGj5+zgjHyZUbu6O5F5biiKnneJvZ6/LY+1h+2+
fVyuMWVydL/dqb7EEFILctsI3t68YJnaKoOfEAB7E0IqDS97JljvVuWc7SZ045VMHGsOA3HRhUT5
7LSJiepcrv40FPv6UuxF7b98Mfu6sSZxvoaNuv2vXSjKZCcx3X0GHhLIzv6qplHJEPwT+v3nB/i9
aTU0Hb22iIoR/bb+c9OKZYVO24pQXNVYDv9X04jUNCDblqWhjcOJ7KemVcQEAzMLfCwgvf+nsm3K
oV8XCuA3pB2d9w7UDqr+x4ViDbWS15jsO5jEvYlSE5Y64cOkNqhSgmn5fSnd++csy3EUu2LHtUrI
vX+UEG/Vp9EA4LHPpoJf2jImmyJ+rAt90abLrsdRhWe08wlO3o7Sm5q+NtJHWW2th1vLSxlcfKx9
EiPhY6ZUOVDn/Uz4Ns+MKRMsa3Pwdn0uF9CSD50J46ERvrDWTdTnNqLbyQKiKtQYJ2K/vONcjpe8
6jbD5yP6SrST1WKqmGOCAQLUI0q5r6L74Jl0rJyozl0ecCfTnjNrfhs1vyyYpwqXrCIP7OMOhGWs
EmNpft1gwlHSzczxucJGm4aaYBcCi75MqPWS9fHQvFy7mCBF2XPTPIly7nbFWmsw/1C+H9eMEEiU
WuMnaVOGuLo1Kt10eC4IGMFebROln1q/7M9hRq4bcVBF+BiZi2+vEWw2lKzktBA2AQCbB9LjLZGW
7Y1UGgJjMqvwyqT0Hg8MPLv3MqWquu1wuiCz83ZVAoluvsB6nRuRFOYt1mlxowf381ajeeqx5MjU
iFnbiMXtFYeHwWnVmyNle4veixhf73quTrdCeFYmy0c6xEQOVWmvwsRMJlucV0nkdQype2USYUda
aOjrQWFMbn6MpKHptWsYL0ryZPpiHPTmQejuhEpSBbP/AvCrGkM5HW48OfAfJY9ACOG5wD5opYK5
tsPl2m8H3CpJKCDy+RoI0qwvVo943pmzhrTjca7WMA/FzJHFDyWj/kteLO5RAgF6nblgFZpgw8Aq
Ucu2KW4wuw15y16zUXqPQIqWvLGI5HOLW9RvOkDvMKpcvYfwupFW1duEJ+/iBRBJrm4z8rWx2Huk
nqQMmH3yuC/G48NINvGI0+LLnaJPCfMS5D1s78QHhHdM7VFjRmi5pQSoN/1UcrrJ4UuJ6Vwfr5n1
nAkL8VV44PUJQdWCu64Cx8zTGC4t4qmWgEr1bDmaIM3v06ySIY6KYXlyPZnJQSQ7DXMRRz6b6xtT
jVrGh86KIGi0rAagn3afFkJQqsl3C/uIQDh0BYUe3AjWFtrutdfBi0zBbozHG9nrqrrQJME3KPV/
2g7/MfT8g1PVtGn8gZn2Y6KG4kVjO2WzYjv9+fRttaqP760s48E/LxHYQr2FIQYVsnsdcRtgPDOL
Jk4iZJVmpl3++tknsO8vn/2Xs18fwbsAEGUkY5ZD7jVJ0ohN75894t/XmuZMPZkHKPKBtjAWffCY
GX6Mk8EsWVTzLth0K+koUamjEtxjOvAk95PUlEuPy95TeYxW5aIMxZmy0lbaaUTxBzcZ1oBmZwa7
jYMrdSW47FhkX1iEX4dd5/31G5QAaf78FmlPRRVZtawYTEn/eIFLq5HIiAbxa5M7HjlbHFC9+r5Q
lde8mp3RK7hn5VU2jwTeDKj6xlV0udU24Ed7yKXv5CKm+9QMpjKd1hG7dz3UR1LV2TFtOQHHmptQ
J2pfUT15JFHcJwAgxUyn9ul/bbJAQpzGeiU8K7OKuglpcRWoEOMVWyEuSTuJErwT/OWd5kOTfLH0
KEWGD13yr4eSWuvjfCFTsfT7Vbe6brP98HF+Q/+HB7WM++jXA/r16LZlwFInBLlmTmcAb874Q90y
b3g3yFQ2lEvfH0plmdXb4tNkw6NGs2gasRqykQF2WLBmDtZe9llAvpPsFPAlHcF2Rv/z3Mnbs7WO
n014kCrSVHmLmVqiv0rmodMXcobg182wMjGOAJHt7Uur/GxkBFL5dloX6O+wHocwLm4H7i2aM2hm
e2ah7Us3Kw73I06K4KnmyVzBuyQQW6jnOKHchk3LmBg7p4THmD4a6UYQ25u0xxU1tVbsHFmxiqvc
O/eIJJFScl7BlKuoYQtC99z4Cgql9E+RMgZZ7KlIf0sIwsISPAtUIB32Qj2rHp4lkHV5jJXH1pI/
b6K+jK5zTfOm1N2cE1OM5mhVfb2Odio95PggFMXk6qGLEPE6bziJazDPVW/M7s2yHDdMk5fyuK6z
s02fVRGjM0iie3sAoLXzDKvddBkXT72B7yvFbBUqSNxVr4Pj/VhP4hA4/IAdRjUbMYWrZkKFH+aq
kOYRBnZM2ka/6fcJJiQag1o9JMoQXgzkSZ852im5lPqhEANdnF+luTE+8UYV4FKZDaRwk7sXpUEv
LdiXuT1EZd/eLzEexOm2btcwKkW2YllDvuP08LdTZvx2oq2LAc6lgy1VedH3KuQfGEWxM/G55U/g
F/VTfB1f2ws6k+HmpdEKA8tecXC6uxLaiKdz29vp9diNPib2XAU+oKsRkvgEqSTGCTlzSDshHUz8
GpiWsShw8RKxibIZZ0ts5uaGSDKL8dYHbyQGDGHizHnySGI3Q9M/1IQoDJzO1zUJdfmX+M2LHdFf
zcsFeXuO7NzddFkskJVBTq7cWtklKfycQy0+eEU8njF574gBNxb+kCzpcZUpn/LgZpT+3MWyWw2u
ABOqCYuHl7Xg8KtRnsv6AtnvUK0EdAXmrD2vOiCNQzOerggCSoJsq89Cf5WttZjO6o6UmdmtXDfF
oiK/Hk2gsLrJQWuG13LRPzye5X7DyMuNFTdB25B4IAyTDHnCGlyZoUGDf/zFirT5g8SMwVwn47pZ
3U55NR/jsNeIJa7No75/WISBZDnxr09Vj7sPQb9xtK+QKlk2Nye0CmIVCub6HIWW234YB+HTnBs+
0rZ5UvlQbOVv7m1DmylhMh+Owkr8FOAiF//L3Xl1N26eXfQPffBCL7do7E2iqHLDpYoOordf/22M
HXtm7DjLt04mTqLhaCgSxPuUc/a57iJlcrNgkeZflf5ErluifIFe7Zn7AnL0ovMs2hc81qSP4jND
rI7ICmSX413w2TIVjzdES/DGms9XXGwyZ77kMZfYRvtUtosVsZimcBS/1G4pya/51TU62GPqqjDY
JJDUUu6azSPXl4q+F7EUhBz06JGj4tD/pmecgQ3qIb6gg6rQuTJzi2z9YB6uh3prrPEhb7u99npj
o2rXyLq6Zcaw3RjvOgJT0RGuEsx3y2GprvBYe9JC9GuBItHTUs9SqZ2ROnCpCguj3KThwdgPyxzD
18RxySD8qX8iWe1KafJWbln0KCf9bHja9Kbtk/goHsLJ0fNXKX0DLy4oe1HdDcIKX0VH7NYqAJAg
LNvbNjRPIrgZYRlpCzVfatFGU4iKpFZn1KgwRvMACxTDNmaSkz6l6a6P91K+IpS6ETaNtpBbPrjd
HA5TuKZ8MQDyE49ja8Fyam8rpWKJdltKa/HJRBSQlGiPyd8rMrf7MlfJQkT0BQunZp6GSGGI99nK
WKT7mpIwwQXf2qjEI+7Z3xw1EOXL9/DLpGgoXaSzCNg4U8Axx188hgfz0WZQhpIaS3f4ym0VhTpa
tX2xpPHAHDnLqy3nZn1eW9L/SkRtK0lehX1Cl5DZt/5Uc3tVVpmwEG5eKTC49OWPyrChKYT6mlc6
GtYw/YeoOpQaOy17/DAVV9a31VIAwXylmHGx4fDAjuSmajOpu6plnAsTN07ee4nMClFzC7ZG9tr0
r9OFRZr6lsN1UB50MurVZZySBnsuoJ3ErHIMQlPl16JfSvER2m8jbSXxS+A6ZGknK7shxpqKcLVd
1TfDbweZe0Rzf+0pIXACBrnd3HjKE93iW5GhWBAOYbkxfXmL/EZBICksSF4gsni4boPUIeRZ4tWL
x1Wtr4pmYo+/MgK/JHglPJrBcR1RjZCUMa46qd3hsUYzLe3UoPLCfKvr0bJuL/ENGkR4CDYRUUYc
MnU8B4msJOWlb7ivI1qU9kSkgiAGx0F5CbPdnTXznMgtytsIkTNgia1Ywd9rT0rRYzLwkMzcaIVw
MyPrrZa62fhmvIwVh5sKCcLsW9km+tCo0WkQ9qGdG5/w2C9ROZvFsVmFDpZ8R/Hh5nlwB534LF/3
YrrW14NMkKQTAwdfVCtSh0FTy+JhJAKHQCCaAfE1ZGiN+STykk2El7ih/cUBGyAhm2+UOu0A+zAo
Tbb+qm1zt8eDi7+bgIWYm7mdaE60DuSlzOT+i081kbBxvVfrBYnfGrcQUAv4vp4wJ4t+Yx5nSeoM
RLLMAHA1BLCFgXa+HI9F81o/tLBIOLkFi9Mq8kbl2GKHIAJ+b6TPDLn69Qs5GN1RfACWYsbvk3Wm
mV1c3YljlTR6X3y4XqqPLnOyXuGZ2PwaBY+d4b46azIx6Iv+1fzC2Rl/GEhS+bigxJpDIRxppRb3
OR/EkB6RjI9ptBPGa9y+7ppoj6P9BprcaZCqIiVlVUe67siV45bImt+1j5hc6vRDQAcck2jNIvdM
66f329wwXEE4SFB8gWXW5wiFPlZCYWdCM5tdhYjiSuFJ1Py5t57JWLe3iXf25lG40ZS8Cucr0RVX
LkCdK6TaRB8imTyv8V2+77ewsb2bXy0w/24QyAaFK6iuwLJaXudB4tQaXaJncg4OGunaGG6xQLOK
B9s/0mI/gvDil1nPJDl+svlcNfyh9VrRifnk8xkp5uM75XTT3iRjAU7/iTt7/j59qHDTKNYeBzar
L/BUIHewHBkJDIw3fCYtdW/dtqm8MdsjCxL1LnuTnmnw0HfPKF3KZ5v1DBQ13HCu5FEG+PX0bhIN
q8aqLzMeCVPDKS1fnt5lHo1EmSJlmKXDzBeJhXNyFQYNr7W8Ie7n3ytxMRnLGYwJWYGChzD/dgOq
y4LINPuHsTor/J+/wW/TQv0XGNkm/zJo7GZt/H/G6mBxDUljEmgwEFRVtpp/TAtldCyWqaGfRWML
1Jsh/h9jdRgZsGpNkTbxn8Jv1RkX+UNr/eMTp4f+se9McmajqUgCYi0xIcpONWegNr4JpWskXMM2
67oifkuy1XBkTFVhbZX1Yz9ASvo0u/tr5YnSNmCWwplQ33w660pdDe1+ssdkpKvatrt6wZyxnmwL
8om2559NvdJv7WF6CuOHrl0M2/GCO2w41HtWYxvya5hWHmYjW7uvpzVIp17ZEbgHeUdd03pRhk7g
FCmQ4uPtJZvWIomKKVDYN52V3zJY0xGQCIR8wnxRTzpN4nRPTMq2qk/j5CFIAf6UPejV8QCIljA2
ATqviNCgOwwTZCssJh6yj2vqJhla224fEMaWO9y0sivh0scxchLLeRknp4IQzL6BvSOMqzdmPQOY
TEvyShrSoronhNxWlKVAedy9XVVX1cluI5CLmZurmtu82dywy670JwrBnIN6bW6Nu0A/XmOXx3+g
e0MAmQSrrMcEsZAJSabskJp90X1GD2o/M6gmbO4f+YiHn+gVbM+Gg6IueakfpLfoFN+DxuiqR0Bk
wQswAHdmFZlzWx59Fs3cmDMf/EYxzB+z6x2gxvxNfo6xcu0NQqL2tNymxOZyUeULVP5X5VPBR4xt
OsXLj3ioasHwmaJzlQhNZgOLteSQV2/DSzFgfcWdKPJ01lPBnVMg03c3LeFERNj1K8KhOrtLFsYJ
oSZThg4HQ741ju41tLhLfuKQ9Eksu1JWaeurSOImUGQiMwz+aG/CwT2LDAob1D662+bbpFvmXWQb
1Uaj+OwzrjcwXainyTJyBiTadfaaKfFSCp7rypWVw3XcdPp5qvYS3UVOmu05VujpSK1P6k+0uDZy
TV7GQLLOwXUnCFvhBaCyp57heml7xXQEaVESNMS0KwSc0JN9eW/A/aUQ5WlLDQwC+SSDNFxEycNY
nQR53RibAsehtIoDX5s8+UOfvLxZBtmaM/PWbvN2PYyP1kRAs3MLB08QS0c0nQxjSx2TEGU6ZALm
NXtn5bmX0DPOizD+ux4fxevhmvCnql0zeUq6VNWtUc9xKNusPrAlj6ldJXWbQLWMmtUobo5ZsxKv
rKrbtQJ/sr4MPNciPke35/ATdqSCBuBaL5IAtvU2w0rO0IPieUkMY1veB0Rj5Q/G9SHIlxbBMd0C
iYWLkm0oKadQY7ONN0Q/UVyxdpvGH0lLIXOaqF/F1Unc7qjRUVsQKkxFZ71HCIjDTcWBb65y4+1m
TalrWt1eaW9ux/snGy9sHtQKURMxtZQY4ltTYMkcLsgGGVTdAcWMP8UNT+lZ5VSUbncgyrr9dBTO
GXimx2ItHcPPdmL8VLpZTiUpdOSf3enpl/nQhWvtEncsygUCTriY6yPZIxySpKPcqdZjTiwyhWJW
KZ4AEJ91P8BNo/PKTn6Q29eguVyjfNVKb1RgHOW07gzeyqWwieXNV+fPOZAyGAZ1X06uVTi4DY+j
CHO0rLC2OtzU1q3y8m2W+C/UlX4T30iqPNtFRBQ9jDz/u65UlEhsZtX18y5b/fEb/LbLFn9hJ82+
TQP2pKEG5bT+VVcqz78DYArOPfnN+jd88h+yI7wrCFEtagBykDTO4z8OXXn20UBj/nbmcor+A9mR
pP9pnj3Ljv544rOC9ftp+iQTYSlVfegKm8p8Y56KWVoBDewnuLwhbXC1uy8IinBzZfYm3z4NbOCc
i/5wIXHJy7DTTX4I2IDC3O9nvgVW6nIX+pP9eXUXj4+67clP3BMib7WCBhP759TH9+bhloaTkfuA
3u3zjKxrlos5GoIehOEtgCXT3LCi2V+Pt8WvxJkYdxr/H8DldWXh49sw1/S541kL6nTaj+3juwri
EPv2N8umIzkPPdtpPL+ue1o6r+uIpcZkO5O3T+1H23LUD3iQvrSr1unN606qyD30nvisV+P1oVjj
OVveJ+CVrNWMomXAY2Pd8P6v1K+W3oi8YuCJzMOAg5ejtkOu5AT/6qoVnZxBKgsQaU2blzL//QOk
q4Ii/6Tbo/j7+Rv8XrXyPdkoGqhMvpWfv8my9V/4bEisqwlvVviQ/FizyhaPRpmiyiwwfqhZZZ3N
92wIo2L9Z58edXZvfb+KmitWYGmiYhIuw9b8p1VUUOWVeu1ZRaQTg+2IOFkrpOTj734IZFS3ybOY
k7itmetKSE86OM3SMs51kx5vJVWdQDKDnIVM8bExyXq0Hgnd5CHtetLUtwA5HIF5EnNCuePsikav
apK7pKVAzqbVJBbbLM37ZS7nGsVY0q4l2vok099lQbq5OfOs5Br4oRVs8liKyTJLHwJ0fA3xOPSt
ov/dW3j89af+fi+HnOYvXg2N2wm3O25rijIjJb6TxYitkFX9NZQZFoktotdzd80fW52BgkkGQZWP
T4oaPKfUS2pXvKpVzdA/fW8VgKQSdVqIf2W6Xrc6EXxCaWHsrEnJS/COEVxJr8uAwjT2ZjK+avPa
VuqoLxq6x4RZChXX9VLIqS+Y71IorQd040I+VityS9lTCC5WlENtyeWi0SUM6ial8iBQBF6HSztK
nqn0uK26XZFbT0qg2PlU27mM0bcbFokxMNznWYSQX4zsolZfXRbS5qvEhtbpCzXQXjBixb0V/Ukb
yXabmXhKjoNtjrscAiz5N9XPWTKo14+Jx+WXNlEftXpYmsFSkD86tufQva3oHGTWjqU4CbKLts8e
RLn3piu+XZ3IssRi/8Zs4kYGX46dOs/aw/VGPhoazqz2Wu2u0TnkiZNyzaJdGNQ8t0bcaQkNdhNg
Pfm6BZbHZp418ouFssGyqicj0ZiNUrkbyZk4v7XcSCuZl7tvJYolI/tsYwGYHdZBKTJD4kPFxagk
y5h6z1K+LEU9R1G308g2LSnSsFotYbWwNsH/NpTVfYRUtSwlVAMpyoq6ae9rUiOcqRUeRp0JRjfz
YmQdqJgebIgCYeMh05alibUJxtpwJUbALbqCsGBo0ZPoaRbRykpQPeW1aw4lS5nqyuB/I4v9U54o
51EiSXYwptM4Js+EZR9xCQUkxKO116pjPonLtqihjUVM260pXxRX5pqEPduhUR2Fm3JOMObdGmnf
B+YqIPBEmeaJqt7ZGtnNTc0CR8fw0IsPXW7tFP1B7crPTivdKawZXvRvbQDULEvXJWzx1Gg9QCpe
bQYnS9v29bRkFnkXDWBNi+vDZD0NOdG5/VEo1IOk1G6d4MUaU9Lysm5bKzxULjcxGlZVSpexEfom
McV4L1ScWWwMYkYuasS5Jv2rRYjqrPvDuaNTFP2vwo0H/kXh9uM3+KNw0yQTV7GJ4FAleOz7wk3k
1o8XSVFVjqUfTh4ZRfh/Qi/m8+X7wk1VAZEzMMFICmLznxRu2s9Hz1yxcuIo1PwwKXl6P95sta5t
tbSoQvdpFzqHp6cdGFsbJd7ehDcorUZmrAIzPJBxeFVevi3rwq14e0dSnR81HwqAd1wsVphyqYGa
/KgOvgH/+cD+y95ut1dIIJuNu4Qt9/fHxF8Slb5/4vMU6LtTAr7o1byVJTgBID9BHq9GQhggWi78
dl5KoUj25t+J7MPuiarSh8DwsvNfSvtgoUc8LdeENHS+e0PWtXhiA+EAcLBsEA5ACnnUS2T7i8Xi
WAjbyV4cM1TF3iNcMUP3M8G/BXehP3h8B2ea09d9vdtIhjMBvn6pu0cWMKo/Lapo5cj2A8SQmev/
4MT2+n8gnXmzf6wcfn77uIS+fxVCIUkR9fH2AQR0L9zb7FPOed9t8LYY+ip4NIjSiTbRW2JCXeWH
3OHjJWxiTiQoHR/czxJq+HImReirRbNu1jO6TRlX8n38pRhOry9vzWKMwYvAE7O/7r1nObA/jNXX
0vlfJ780v2Xfl0HfuqfZAAdlA0jqzzI/Yoslgj/r0L24PM2re6fyyt+BHrSjx7+/ev7ysle/+6vm
1/W7q8eKrKtY1/xVPUjR2jnTPMyAysMMqjgf3mZMu7kifW7lbz8/j/QFRclWUHbke14eabH1XJkZ
DLu7bV/cs/CDWXTbsKyGNrFzpeOHdPxf8LL5FvQ3r44yizu/f8qmnJvypPGUmV/yS1K8JnDZNwwD
NO+CZHNrN+q9lxurKfGl8SixmUiIrGPKpxOXZ8O2sg+CDSGM2I6638QXQwT1xvyuOOMSRgxRgU4k
CwdfmWaL5SqVDC839+Tk2uIhja/b1Hq8Ltd7fAHykl8GR9EJW4mO3ai4//s3yBL/pPmcG8rf3yFF
/KkmzvM6rdqOH3fHS4rkh+nck2kdMTVUSKSfCFBnAybjmGPpYrujucdxocykAZ+hTo+3tRSfDfDe
9TbDw14tx3hpjks0VqjuK2y9YFUYvJ6ZAjnWdiMda1jVly8oRsDCi3Nx3sXH6C49i5QUtgFxbKG8
xzLRPPZk2RUcHprWeKWM+1u8EtcNdEh31h91drQPSacPvZaJYe3hTEj2N3D58Fr4ZvmCFKBgcHEZ
XA/tRV1P/uYT0goJIXN6ALw/ezP3wym0UdIcPBVZuPANuXNFHo6gkFvU6NHl4mE/Kv4L7+ecvwOr
9Bmw6jZ8RrfJDvgOn5rROvWlYhHNc6Xgkte9icNjOyfemit+Jr4e8PNNPJz68y7jp2Qt7bSXnva5
Xkp+TrO9jl0mr0B4J3v1qbwoOzIQXLQnGBk+rr50Jx6NysEVqnCxPHyy9EUrUnSXDpGOU7ypzzOA
MnsI1hRuDzHw1mFZhbafnVI/8sC7w6tBFAvXyGTNzoUIeF29R1AFUAWB1Ce/88CC3ERIQ/YL6KvY
SVgbvuFVmQCxE+HjFI/6MdmZRxp54Y45MEoHMiLTb7+Y+/J0LC9AK+LchsU1WvQ9fykj5mRYqAzY
bq6O/l3CJeI0kGX7hZ77FpVRD/Hxau/3yUdy5Ke5VJd4H+5Hg02m41VfCQy2vQj3SN2QNMOVuWwc
DCbLdtVv4ztqRUaXqz6yJcPN8HArzjZ9zS/yu7XD+wKuSYdk+aTtujWRkzg+l9adgeLWz13yoz7f
EYjd1n7q+tmaL9X2y0y55U6tI8K/E5D/z+9GM/KxE4gjwmbTGX5QpqA44Twss2f6oukFP4DdHlJn
UrwSWduRNR5z3I/gcSMsG3/mF0V7gEYdJyPfH3xV4mKPZWo/U6vsb2BsRFvthTgpefdEEA8YuTlV
6YVamz8uwLwKPbT8jGoczb21PjfScFU5ygcr3Uc0wfCK8el44Uo6VE+NPx2mQ/DFKBEdlnOI3l5o
WHyZv5jw8G8EIDa4/gg4OXHj0/UpeKP+AP79gexL1xbDmgEzndNiyc1gZgWCfJu1fDq2AN46v/Fp
ktYfwIfSc7FSTafZ6sCRJhih84vHfsKVuLGzz0hON9OZGre3v0IbOtjVMwCY1Ws+ctvKDVfBxXzp
10v2vB/KYQkdyIGVOiOeH1Iu05Y3GaNWiTe0dGg9WwdkG6gf+Pz7vXhARX1zr7YEWl/iQ4L+qnTq
WTXkzGiDV5BCkxNlDo04MjyVtxn0nXeL0BfPYkDx/XrfQD81FvFeWLSrK5cgWjZ5fjAyOl9u1nWw
gED0zNem3g33uekQbI/ow7MerId8ubzf70+Ot7jjA3T8lo4V2iyw4PFJXrj8lco3k9XQgKE6WJI4
VXmM391g/fkJatiuvMbTFjxj+ck6qfw0Q/I4B3eomR3uym3gTs7HlXIJi/cT90UX5B6UJnGRfMXb
5glGmbzQT42rLybFmQm3vUQJZBfsMQ4t+wy72tabgBsdTGWAuYC9y7XPGj7Z64tgj9CnQc4J8Q1a
BfC3jmM5d+07Wjl/2XMxXLkIOYAd/yleqTwHYWlspaNynGnufIZWaM8S+5nkGSrP9XxNXB+iL/I0
uFz9fCU9kwXuzKJegHa8M6fus1moG0pbV93oG3PTnUIDojerm7vx3NzFy3Aju0eFzBLRnxwPBwuM
tAcQbPZ1Y1DWyYSuEgMLtsx3XkPvAtptWdmyO3yCm+K6Ge10B0qvWIj7FCe6Dy7uY6SACu8Gr/P0
bbERutfq4kTnU7EKZK8xvVJyLeGxVk+R6gRorIk7adlYvMxttE2OBPUY0gHOaiigT3B8Imd/4oMb
EmYyLknNWYAO8THCGy7Kg2/bdF6Jyn5dazAD0S0aOGrYQT2ceCF4MQzYeicqidaGEcof+fsT3Pir
zuL7A/ynNWxWh+BJ5hKrA50W8R5TVz7BSUu3s9mJm5Lrgzk9h/4njWrmrM45H1Q+LXa1GWZeMdel
t7pbobi3Z6i7LT71PltZtAEDhrvnVwC7yEVS2za9X7XahPayGfWg1M2EWYRa8Pm+Hsblt5/rX7qM
mNtLMjINTDizbe6/z1LxQItz7NXPy4ifvsEfPa1saOQAmoRQEND9u1+IZQSONoBXILPI18b6870C
QDFmIBZ/4FsfzAXzxzKCQZ+uY9U26ERBa/yTnlaW5trw50biuyc+rz2+L5WjaBqTYmb25X7YOFO7
hj+BzqYaN4QxJqsAal13Z3A9RhRScee0uo2pCNuVnZ6DdC0ZeEHjB2o6882vtsJcmvEPEFgsa28X
zc6fusGX47Uhc0s3D2G1pCwVhNMtWvXZhrIcvRY2aqKjqv6RsJrJ2mn3abUsFsl9TQHyGbR2OX0k
aKdkGbUb50nqFyFQH3sjcOTdYFpjlD6k29uXSGyALKOiYeEsc0+l+L4haltlKN+hX1I0oorSDpDH
h2ZZfIREJmBeOg4Ayy02C6xZ66jAPUREvVNSo0gtJ72+JqBbuT1pS6uBO3VG+KywyNUPgUHiFbA9
y48rgiMsXhnwSynqeihHby3a7gx1ZbCy+usJMJ5Yjh+3dFjBqxoRpR2HKFAWokC1MZauConJvQ4d
n0aF10ttpf2g035O2kM+mOdwWaNK16LBhS20wP3lBgV6s3aVHfssQUrodFl9CZH1BhGELQ6hruVI
ukwGQwl0BtFVWat66AS4smdlEShTggoNGm9sUD14oACZsd3mN0SweGoWSqd+yIHU2Pg9sEk3NXJu
7VTeUkbKuFyoWYMvI80UL0aWH6QKS5+iXMeBGXs5mCkFPwzGrFpbGPE+Fz7rmf6AYGIpMdpFE6F7
QrOL4KQN6V0wJu5MlUjzu/JRe04X/cZsjoW0EcoXfPRlNN0ZhBnrd1gOxHw59fa/9R41L1UYfJFk
Q46NIqt/q1Iiolua+8Dv71F/8Q1+3/fAaSB9h1Cdb3cV7kS/bXy0XyxNnGd9oqhAAefv/M++VPqF
RYzIwod4FvGbwff3W5T0C3omFEyKKaNw+odjN+VPs46fnvfPt6jpJlQlU0F0nb2+ywYTwHJ03apF
+hrm41YNbhi61GgxyiwSG8uvtfSxk+qzMtaHTtRWcZlsmipqbKRWrqWHa0Ns9pnGjhGgXyLoC40t
xO06bYpJOed688LzoVtimM+lbZ2uYZ7CwSl38S26KDdxI+VQrSeCZAPNAy+BtBR06JA4RqjdKep7
2nsWD/WRn6R+P4rHaHyIxoYZSKncWXJ4PxXqU6YMfFFdN6l+itHpWab+KYFFU6W6cIdUOysNy6wq
PdNXDM3aDC95sJC6U9oumxE41u1BaM7TRJTtq9TuGSxgcQklJBNHwTzcBk9h5RB1hLUQ6HMlxkWD
HMPMHXlW+qqo7QP7sIUUdpTYjZfk+mlUdMEvxIYY1OBqhwKTgsmENm7pq0Zp9zDD/TDQP4oAVWbB
Liu0jM4O8+g1irKF1bSkh8YD91r+2lhaVjwiJbdAmL3WIs0qwvGi5bOfFgdBaA+d1TtDLvtGbnpZ
a2zMqnenGhp/PkIOa2QoxJpJuzwuS+4vQkeUTJuKnhFLRzV60aZ6JWDO06/ozaYqo4c81pK2yyVa
AInRvwVxumxWNwWfCEoAnq3Md0gHcNDdjVtJ9NKpL9agcpZlcJkT1DJCP9nDVPeQy/vVFTycfavM
z6YVEflY+sIqcbNM4T7p4gejGc+1aeKYFGlQDDGEzJtksHyRF5sqwTnX2GPd95GznrqiIeuCnlSC
YiFkKIMsaURFs5a04JTpTM7E+Fwk2mvZliuj+CjAMAZJ8pqNgJnEqf8YxMZupUuYQ3qXhuOkE4GW
aSPGBAJ3NPl8Gxue07BvIzxG4V7WjBUQjbUwWJ9ZNj1E2e2+TKaTqcivWWS8yTpU3DzO3BY5zQhL
QZYpkMv+rSiaEoGbPtixKR7jJlilCQqqIdLWYxb6SgbdRMuW6kATDFGRNHl58Cwt2ydt8hznNHey
EPk4hNctmxY7Vg08TbtRysJVMhb7EVRhLIeb/7PkKrIKC5dNZHJFh5nba+9o/9EUK/mdeKOfypqH
WnsLAVaZg7oWm7fStF6yQt4OQE2MVmMHiKFquFqX26RCrar9K97KVB2gIiqrIjU+9M58FpuaqR8y
XLPmgjIChNBXk5c/gTc1NsJRFUaTKCjgkCOYP5AbMhKIGg7QcIO3fesMrxA6TkkWUaRhVOaX1XgR
jWpHEVHK40EeOhN3EMkmMX4lSYAUECSbMskt72aJuzhAalbyQUHCJZ+0ZlxJY+zIAeCMSASqqI4h
Y3cFxKKcfnDi4zXVl2FRi25gWhcrG++qSXv5PzW+9poWCMR+BZUfmW+BzBUtKIzQy0M/mV9B3P26
hvqBb/v9SvkvNsqcMty5Zzs3aMi5zv2+HtQEQysqMcKxUhC1VPBThpgua0y1UFmEAoSougl4ZXtx
2JRWfNCGlzhYdd2DDDOwuze1w7/1fEbfq9E+gLaFHQNy4G/3YgqCpj9xlP78DX7vIURV05n1ywby
B3VuT34XNPHFmXk38wbmg/KPA1ok9g4EB1CP/yy/fj+g+S3C8Dia4XwQxivq/6SHkJQ/CZp+fOLq
T/PniQVsEmQtSjmGsi39qnAw2CX5h4RmOWcWSx+Ap4K907dZx45FE4XyeR6S8b9Lh1le6aDnQ9/U
ekzMDsieMnvnM/8l2WMBSnwevUybejs4fCiZohoYq8iKIkGCzy1kDbxWn4A0totPQqMRTW68hlUS
Rnh+w7Sh6W4yp/eNk3kot91XcAaIc5iIb5mHOAQzMCkw7MXtmVwpG0cgRI3k3iKRgchSqH4riX9b
S2vZryEO+btd6j2I9umjJVkAwj0bjX/vJc8aVEeKIxuwpuHA/F3brErCN1zF9yWprPzpG/xWklrw
oilzEfDNInnV4NP0W0lq/YIs/hvbAi6NLM4KoP/UpGA2EPXxAUTKB4dDp5n9T9vMb80US0tTDWmW
1f+jthkM5c9tM0/cRHalUhOzYp6pmN/fJpHcDuUYJKqTv5uXYZueb82WdvcQbpm00XuF9JNqa+AT
gm6hwzC6PU7PpVy8pRhjrobfxISJwJZahV4grYXUFzN6VabSL30leVG7xZs74DkivOYZCuUyum3L
AI/UQobrd/OtmyvEtHNYirDZuG3hDwSQWJ6eF24V+xVwQdTBldNFXq64wzmaY2HtorApeMYXs5yp
SiGWTY6TNy2xXKprT2mBv645mDIUL+QoiR/qBxpxGL8sC6a35KX/jEhz+TSCbcekr6VhjqhchWdh
7J1RvDoyX+oHQDzdfXPULzh04o/6tb2MqKk0srNj1qg5ETJBgcfNYVshsj6ghMM/w8j9tjbblbKP
X61TdBb4j3nQTv278VK/5+1DX6XeQLKU0Pqi1h1ETlvIZ75UvgU94XYDH2JSGdjmhQCVsU8sUgK2
CKQwD+qwv1mwOmzjhc95/45vbfZNM0cmjYtdXscKl2rVrmW3GSIv42UZgWIpX+bT7Txcqn17DjfX
zbQrTvnpdq++gei64b3SdwUEMDYUIkWXqK7B6JNdIsX3bARLXOsgsHHqoibWNtXoICnnFy/u2FKF
2GHUQAiaHm/4WOH7XvqkdlmKz6/6vXBRz7B4CfTYJ4tsAVnYrQ75USaqgtlLZ1vMiT/SZ2V7W5en
iCnmXfic1zu+nEiHlO1YvQsMv6ycHPZ5vpb6p75iHTM9gGSJg3eTsI7AN8PGK0QqEQ53JivesJI/
gtil7T9ez8FD9NCRAEminTNt0otJrO3ootWEeHrHpmmq3eqRK4/kGzUB8zuiIy9IJlLvh1LCNsUx
gMfvGhleU/mdWjjXqUKpsx5N1UGBVNwuDSYKTWc/pm0Sa5dUT2KUgLRMFg2LYiq211LcG9c9dtIr
qd23c3o3buOl4h1Te/u8X99/nSgVR8b1fp2IDiTOJwvjWkB1mK0iwEsRaOGa67+QDnkprsJ6Muy0
l7f9iPy6Elx9uC5jzcV3T4VttreFUuyC+FHFdgHuJuA6hY5icfXrJ33H0rYlr2D2mcX5azyscpN1
UkmfeKksAxy0q0yHUFySXwa+AQvW202WlzDQpzhxBW1v3mWl6fSgdW7usNfQPqhEKF7a7XSxGKYP
Tga8DQuIK3CVprc7q/NS8SkAnJqcaxRxBSr5blpmqU+TZiImKS6B8YZNLdXew3lJIkPrWQOopX/C
PbwW1EdGYvlWOQeab5I0aCyn9wJV2G2fQAo4DdjB/ZSNIqcjkKurC6yc7aw+o/B8Q/iyBLvNnlIR
4M6VXAYHZn2PiwRnHFSGZXJPjshmfFuT4ofH4bYSTsKycHW2Q8zU3X5jPYNcJ7+kCZcNu1fduWG0
+SyxxgzJsa0WJQpMIBM4UEl1mpDmzbY37Gkm27IgsCW6Az0BZcpZz1qDTRIkVAy8HOOqbXHD+kwI
oMkdQbfdtH8MV6aBWx+iyjqsXBVVwYgbEAUcOIAFikYLbRm4EhPIilf2bgrQhv0ITl+LNKwZ+RWa
S8NaiMZGq3b1/F6ymYZXZHeH8pSdpMfpbXjLPnHz8Etqj6yq9KOxv57TR/Wjk7bt2hJRu3VsHb5a
QQNB+jgdUJDE3DfN/KJXdyL3bNlVmH/OmoMuAd+H4EbFHkPyJSaGEAqiXVnA0219BxJyI+5r1KhH
hfkfqyERqSomUbuJ4QDQPtht7BSkiSDxJDmuxMZ4XU5CuwzemhzoE14ah6EEEHFDB74HOk9nv0y/
DZrlilzaoRHBS8gcLeJaD7iycIbiNKrxWmCO53ZPqoqtG7bJ5lOwgzo6Xlkh/j9357EdN5Zl0X/p
cSEXvBn0JACED4ajn2CRFAkT8B74+t5gKiVS6lQtTbWkqlKREsIw8N67956zz6vwID6Xr+qdfpc/
ZrKdmixoj/mj/ty/mndB6+RHwnDn8rIVoZUQk3Nf7Ed8Ijofmvl/lIslwBX2VVwn9vz5EUCxbc0t
c7YPQNrM5xkDS5rG6OyEZbnWbpQb215a/GiX1isjRaGYOaTslPaaUe3aWa/t5Rk+C4IGJKf9H9sQ
nDRAgMhQaYNkpWKja/eLoQUFh8p56NPp6+cLfCs4rEnePXEGLfqIU8vtW8Exkcqmcxk0cDyNTCb+
OX1NdFYgr5QhumxYzCe+n76gAdK2BARLrWHQFvytiI+pTvppZqFKiM05cYLM+TEdWuhUUxxSPFA5
M3mGpZAZduV7xus+nl8eSZTDZAdFms73Nlyo9n0BKltG1uvE5oyktmJYjJv+bhU4JyJyF5bLLPqc
ulc3EQvX2n2gnnjihD/FTHFMYtS/vroiAB63Y8Qe3u1CHTQ/aWgNsW0clf7LNFCyppnLjzOZj6+P
Y/XHw6WfVXKeTq9vCtxjWOzOd+EJ7NOMNsYOeD81h7IiLm6K6Bq3O+aDs2zhuyOWoz2DexKrcmYS
i8ia+z6idQLDl7x2/hDteQOKHXms1FOTa4N/tu6fwZEANI3mEuEk5naqtqY/AQEb1rFg80/GWXHT
DAuuHc0LxBVT7l42R9LOcPfKfnrCW2zzVuWzqyk9W5+Tzbuo7ScX1gqtUzvvj/xBXJL/xsgRDsWM
rcWxjpx93PxWnOMOWyn8wyePZKV6fuXBYrhFGeQunYuPaotUJdU1H++HNV0Vd1gUTCutL2S7obks
lozAMcvbDVNcppyUe8OG6IhlUTj94wQ9fXqIQ0LAnkr7zF6TP7a75hy86j5DZzJIKPZQEjQ2RkGZ
d7icf+mmifQ5ds+8IDtdfDFdawmUjTefyNI/ttJjqdDomEkydzjNCG7JX6w1qgBC9Oe15ocLfF1r
4IuyysjMEFR1mo9Sz31da/jOlDmARRoJHwLWj0sNTQ8aLqbIM4Ja+qHQY6nBXAVSmnYJQwsu9ztm
LZX17Kd78cPznl7Wx3tR8fJREmqNRGXpgL0YLZX/ON4VdjxvdombuIoD1cNtV8RcFleYHw4XHZWG
z+0KL2htHjsX3c8huxLuVZocK0I47wrngAvXrUgWd+oZHJWdip6EyK9rNDC2+wQShChd86wci3vI
Tf16W927Y7KYtdI6XNUuei/ZmhkPx/XDyFg/na3P57Wbz1i6UNfAAUWNfDBd5WBeWbjICPgJdhxT
d5P86PLeoaH/enW/WS5v4Hqt7dsYpCG/NksDLtoNmBUy70klXKESuOL2c4wZMojjKPzJ8gC6onxI
aY2qNCR+2edAHiBpP3/6f7zAt53WpHnCPsYEjpnZJ6+iTvvun830nRn6fad91wuYEslek0nr08cf
NxibM7m9bIy/KQ+QNO6xHz/+Bju6QtuRBBDxXVT98nQKU7/63/+R/pOOJm9KD2JSG+XXmLAp4xJd
xfCBqqKZh5m3Lfla3kkvCqrBqDH2vqbNk7RbJGW4bD2ASqOiH+L6ob/k5wLBrZmSntCI4EKbeVGZ
lQ05HmRvEAB0GTMQlMjBlTo4xj0qJ8I11q2MAAoDr8eUnvQdGu703AJrLoAWJ90nWMlpf+w8Ydmr
z4FIVq8Vo1vzO/U8VB7MjhAzubUuCgBaEmUKZNRI94Kjn1Mwj02z8TsZOsFQzaUSr3bHTKwWR8Ri
TLcHM6iWxOvE1KqEYqURcTdw3dIhbOZW2KA1utSvVgk5IwuqcGlEuMKKnKDoLKxuO2s8NjWW99wA
N5YIAWWPUqNJiATiEzpEbLJ523JWkbsc19iNFFvSBunCXqhK8s094QqKmqWFuxo0kYBoX9ebrRxQ
HRUiSoTWgncw1OnRMt+M0bCDul2NgVoBjkP5ZqTLmAipLFPmXo/KM9Aj5iIgdvQqXqlqAJK7XtTj
BXGD7HM4uoS24nVMHdg9q+G6jLN5Jo09umEgCDWFBh8IwjIbZS4YyM9AwKuprYDQqjjE+ygyCvEy
98SRxKoO8ZzPiIL3yVhrOpgCU3Jb078egrWZyK7qF/PGdxU9wEUvHH0APxrJrbJljzR0hD4m4UFS
7lKddz0ed5IOBFTUhps/duedmuuIwyYPi0Fmwi9P+dNYQWZv/nTK//kC39YeLM2sFdzDtEzfl5Fv
p3xR1SfbzMQhUbCYft96p9kB7VgGDsgCMGF+OOVP3+I6fHvqCDOS/52tF1rzj2vPpycO8eTz1puE
bRFKNWMFUZ/hNLm/v0Wa57C/Pe6m0QF6ys1GmF2vonm/6WeIUuzFHc6VHoX4pI4jN4yD8avphPZd
5biLBediF0x3Acj17C2nnZd53MU+GBDD7x4eBie9engo3cKZfqWzh2R1WZlnYafPHkgN5zcwBA7X
zChxhbB4zE5Tg+z6eXV92h4OCJk5VFc7bfm8KyP7pXTzccZejuVHTEF4wy5CgTcNMOjz2apDA6y0
tdNrOYHJUfABO0DjjcvEVhf6okcGiH4eNebkReCxOa+DN0lskxsq4tWx+PGVw+uhQtPgMIFbp2+A
z1FJhwt/Vy+RrNvD1nSb2ZdosXQ6jq9TpjMx55TQNoeFp0kNeZPPKHbS2RNyQAFF5BeSaf1bxjWd
jYozcJdnmUzf81lwkv2Zrmi2VKZz8ONufWMfi+XxtnArRiIDfeC9tndYnplUz8EYdjauoM0jsuod
52jSQxFKQ+Favgkk1TZLD0Wltc2WjV06+q6xw3JWzyedI3C/2c2Xyx1ODJRkj7t72aYbxUgmcG/W
RAV3+lHYTv7yN5pMC8oAp7r7Urd/7gSGcznzQPKwDANyrPHrk4kkwFv4YXX4+QLfVgeGJRAUplwY
xhvfVgZKbjxH+OkMGcDCh5VhOnmbEosCHQCwDtNR+Z/py/QtTvHIi1Trb3f47xzK33G4PxXI31+1
9UOBTCycmoVNE1D+Z2Rg398m5cyZAid9J3+ZPqPqjj8G2/S+OyYbz7Y399Ke0cpkZdnQqrOW0InW
XuyKi1tmGNEW6tHsRnAQ+Seze9qIO4Vd6FDOE+aZfBKnX49IYgDEPT8DiZs9P/dfUOQyMGEQCYIH
sP+Vx0m8YuXQXOxyrnsznNc39A22d3eS/TB9c5gbi9JzEAlilpO/5BsANJntPQTMRnpku+EhPHT3
+lncH7LYBldy3zwshkP3gIZosU/cuebuUX7PXtSZXVFhB7eF428BwyCy1p1yuQcFysr0zPenv1by
l2LXlGb6WVocZjDjuNnL2ZU+Y0Lau4iBZlv37mrLI7+c/+DKlumdKmoSUSsycGuTj/q/V7aKKbxv
hp/2158v8PUOmrpeSCgm7JfKSHIqCr7eRfJfPB7dK/KNaJi9R+h+Pdur1l903tARTLEFBigFPttf
7yK+pYgTKeV9zv8bNxB78Y9b6+fnPDl0P1a1hhUollAJIIayy406mOcxkhu7aZM9SDDQ6MW+jzzb
vPh3WhE5ce3v/EFa63Ll9Gnx3LfVtZHLeKHysXd7GeoxOrJSn0cF0WBKsyeo1VLmgzE3zMFWhe0l
Dg+iEV+Fflqe1ASpUG2Gi7BnlFYUz4x06YWTiEe4ajvmy6SESBKQXj2Ya1XLbSNsj32LE5voSzHJ
V1KEXCwErRQ9jJl03YjY94CsHYjLRS+quZ0svFoNebVxX+3VJr6Sa/zvVQNuVFt6ZbGs4wS2qBFv
El+Yt12/LQEljXDhVZ8bxvOuUl0hQkO57PVA2uRhcZtKeBku2TE071u/2uQGNXg0Fi4weXvo0B5H
WK5C80Fobz1PcmSC4vHOGXKwuISbdCTKN5CWA2m+Huyt0GPzEw+qD7iegLLmukPKoLwkRABjWDCw
2cZF7sbddtQZjCQctJMDiiS5fR67ddSdxuBg+YecVvqgEAZMdlq6LUYSU4VVVlhww7Ak1tY6sMST
NqoYpg5GUe57H4Fe3k6jnonpXcxMrXJb6amHTZroRIanrsGgt2A66UlnvyXcbjyVJv1Cb6Orax++
aXIzglaDGRppACzRU6kVDiEsOPVWJIbKKkonRSUWmuRxR92jUGdfkoqJa1ThVnk0ARpwnIO5JTN+
HZ9iAfmcKe2L5BjCjOtAlMqAxRqia9OIqWRNzjElIx4V+ru8G4JwNdC7q249qBDJwJGoPQsCTpPL
xW2aY5UJy7Z4k8OrunvqlTvPekYB40q55I7FWaQ1oyw0wGqkx6lWsyAvblemWDx63w5x9jVkypsl
LiHRf40642pg0ixEwXVsDk5yydZyWa7DrlxLEA/8tHcSubkdNYopiSkzTsVRFZYZ/UvfqGkzSvCf
T1Vf9TOJH75W6ouUt7nrUE1GivWStdVCTWDMSenaUrN5FZIoERLCivN8JqfZvEWAVUvDnKaEM/re
shmFVSGJaLolSKmj5ni1sZBMfgoGetWydvxOsL2wYeAdMibunbCmKJWleZ4ma0s30GXJexUonqYU
jjjGy7BB0ajoD76eb/yLfDCEADzukC+D6s8lUqHpsDRSlWgpUr38ep6iyqhZfqq0frrA3zuBxMrN
ocQiCG/C1rAj/LMT8B2ZPFsGJ8xZ3vuVHyutyd9BsBKtT1TWk9Dln/OU+NdEfQEtRTOWLYSj1u9s
B+8CrU/nqc+v3PxhO1AvSaWMF5U0ZhFSbAyEheobpcrKFzPXyGDeilgMEFmkJjhnNXzJPZCJUb/V
K6Qggdw4mAHsuIl2hpevPHSdungsvGOgeGtR128qOboZW2kWj1rJRJY5ej83cQgEBVkb+zSv9omB
XOU2U8CDGPiMCWiLK5jq1niKoM/FDQkMtQfzB1lvukhTfJlScNcbhM1MS6b/HATmFbnu7cQaNKKF
SERFxh1XZ6CAWdWq4LkmCkbI1ml9RO26HgymK7nqxhW4Xh00ihZvgIqF6A3y20S+I7b8ofCjg6BO
Ghusw15mW1bxJVI84LUNgwFvuPWy17aun1EH26FWMMFFCZkHSKVlcdUF2NFqAel2uMxwQJdaYRst
kh6RpyUFopt3BAnCd4SgGzcrXwrOmfXFIAs1HQmo+dK3e3p/bqaJTlvIy9SSTkFN46imZZIbcySc
XB6xQ0spzD4zUxpyAkaELoy6L2pQAohUHc96w9xiK518TC1vmwcAOkV/oZdUUMGxzpJ9xiCryNLL
OiYV3SoRw4COHDB++KTWnzKE2RdRIh1OeEBN/STgKq8VWZsphWE3+SWAiM6IXl6LwnXaidtO2CgZ
Fo6Al4XR7pLgdw3lVVGiF4qlFyNU3QDtekGJAPh7JNhh2DUlPyNSah9ScdyShwhdUl6GA7FcAvZO
ADhwamZlPynEYToD7E8lZkmYSUkndzMZjIzW2sYwuBWa3yHSj60iEkZLXzzBV9wAjRzr24oco5xw
WmuSMOTqyi/wo0DqJdfELiA3XWqBjRQMhvYlj9qdLI1zwhVdUC/7AKmKIOXzQn4rR2HTC5arkd3T
4gJvCo7euYoqxmBi1l2h8LcDST4laXKUBe+lzUv2ED4vGo58UdnG0vAQkTsTYbcWLA9OPbkY8WWg
T2ZKu0L1t9FI7oK81qlRel+i16CVHvoUCma/wREsLBVvcDoJ3Jo3GFeSFid/8ESK7FDa0tSoEivh
NG3+93P7BO2d+kefzu3iTxf4ulrrf3FrMUPWUCDKDJm59N/ndqC9UAWV6fyNGvdzX0wml3pS2n7t
44vfz+0aPF8uiFHg22D8N1Zrpm0/Ht6nJ/5OAaYrSDr2JMf90JMPxFK7+MagwNyWGUfbRTnHr6HU
setvqkUxrKvyxSgg7+nBq1Qb2EXeamOVlXPsAYSLDLHDSbHEqsUh1ijug/EQSus62fv4UsK7ulnq
qSMX84hoYiFBB3LVoasS5pq+FFml/Vnjsxi2oUi5PYmnWswCkAu50bKKbnHpEqprE3KMfaYDcR5w
jVAcHEnCni3lWym7FqV+ZUj0s5CsgTZQhwVY3RrowsVT7KYvziOpeKZ00A81Ynkmh/MIyVqbw/QN
5F3bs57D5aascgVZ2QhCgoMMZX37WA0PFQ1+Uce6bSGdk58rXm1BThRe7XyuXxYgtgJvoYUnOt4N
Q2yRo3kRorJxpX29LVeABQMStyIvRR5kS9mapPnZ5G/x0Pdl/ln1V4gEtfFqyDaEjrK0KmsN9meu
BjOLNiRzknmnzAMqc4U2NxSzPWz0HF/HsO6JSGgmLHAEM7fCw6yee22lxitxdJkoLQeGdOGptxaB
QiYUnsvMu499QBet6bY1E8KgvdHjq26nI2/I4wBNEWmDagCTDXhJcZKa9dA9VZHMOAHxmXhIg4VI
/mGwFTzyWOe99+AXSeBgIAmbe7o1DqnU0bgPg6exM8/s4Jay1P1lKbuddm6lZ41zbVXTf6Wo0uL7
lLdCF7xFg+VxtORdMJbzXGOgb5RLqFqLuD41ObGtsTyXTEbrPpkUmJ86S8fQOJP4QOKtYNjRDSxl
2yYn1+ZNLBaFeSQ6VKnwXBqzHiJSBJqoZVUNCSDQbnnQnpEqFwDbQUzFkjpTxAYTuIAo1eSx9K4y
VbAvpM6orlquQsXRXofcEQHHjsSs2CU/3yBEAEWqr7ksmy2WcYtktlLamQITilluOg0MQHi8Fdu2
y02lYBWaadlBQHVX0XAVXBE7jDWOM220e6Jz4b4Xi0ZZgnHtw1v1VDSvwlaHZQ1bCCdafZBwcZu+
K0nzoF1Jt0LPgWEbxqcpkUG7LML6LtJp0DYUOLsg3/aDvFFKfFuZ25O0JMbHgDfJPDTCdZwS7QLZ
wZ3KIM98FpSHIFn3aNKlvYIa3pwZt+00GVpcki1W+AAoJlFkRbSVy2tqSC+3u+pYaQXotJk83uIf
c8OM2REnowhNaaovAsQxrffIG56ly76pbAG6WlGxuHgnfGYhAdxxRQZAgZqrwvizznMiKb2bRt3q
ybyhwzTethjQEtrp8UNXOUm7yDQ3f4IiifHXX2fvsUJ5HSI7vNyG6jgf+mL6kXn5dYNYNZWidWau
+nRRZ5SgHMO0boJsBPWNGnFSXEvxAWtNG72qydzqndSYN5T0xU1g8dYwXoJCenFkACNWdAjVVQ2H
pV8ngPGFZURbXr1S2mVhrNs/eIrE6JqU1omuhjpLppb4990S6Dt/8YfdEj/ZDxf4uluaf8HFNaBy
M6T6Sqv/ulvyHZD6zKhFLO7qO87tnwk2oyIT48A/zndGRR9qG9zjiD6+N8B+Y7ekwPpxt5yeOIMz
vKgShdY0K/+4W1pxMapeMSBx1O41mr7DSjBSF8tzduWp86RhQc8Np+kfdfOqFuYSHZXhLm5dQIJV
t7WkbdI0tmY9YYluvT1dAFrP6L57l8oAJbHUHZRyETebNN0BD6NzVS2n496kCbUrZTayrMG00Nak
U6UI1m+z+oH5M0yhlSUSTAvoFu4IH9MASpQJKiaAP1rO2owOBCPRK4bIL1FO8hlT4NpzsZTREZMG
O2ESThuJ3Y10IzDkII8YeMmOaCwJ85E6J83j+YgTnIjEpXZQy2BN7aXQcWPlJMk7iXK3Fl41gUAI
4lZOFjVNoM74/2pOO+VQEfTRxEhE4TAqN2hOQ2GbRGdfn5noUT0ylerwkLc0I557YTZITxlpt/G6
0U+hdGhkmtl/7sAWFi/kBoNpCPpM7ZcHU0wx+Kt/vtV+uMC3NgJHP5OB7VdfNXfNt1tt0lfiU5He
Q2knSeT3Ww2bl0SvgHMyxfZU/H9vI0zGHRGvGtoOVCPK77QR/h8bGC+cZobF8MfiDzQ5Pt5pedq1
F2PIFDqQKKUn/hdQJA3RIT7Nek3jyQSae935JCi46lo3bKBg1nG4weVs2anFYWlYYZUQEe71BAAR
CwpSndJvlj4CU00Ehwy1bE8kI9/I/rYZ/qvvUZ36/J+VLqwTH971aXr18dnXniTmQUC8JB7H8Mo7
Gi8jsmwwZmgSGbuCs0CPgneEMzNaRVsiLw15lV2GJ7j0/g0ml+KOjXJ4a0BjpCcD8FnMuZGGOGc7
3G6cpax6rTU212m8c6y+Jc2JL5bERfS2xLBYZWZzIz5X4kmkccjGThDHQ/xaoUTFG4AWlfyWVwN5
1jPJQh2xcDwQYWCclGxWKfSMjes//U0U2hsgkUHHyAtpN4BbY7YKjeoeIfc8OgwuyXF4cZTNgBFo
6x+JAUphwR4meAdS9SKcm9gwNsAoJkE/OkmuJhiuihfbmXRhBsoyurXjoQdVpe+0PfKfF+uFWIce
ewrQP2N/gUW0p7BP7zUoZqjasUM9lvMOug/d6UV6P+6fFWENeS2+luackqCY93dtZfsuAN7qsXoU
7mQWWDCNiE8JJnrIr70FqjeeYjbbt9vYRkvvJM8I4n0+Jwq2EQIFnJiLsegCJWEISPFypT30ytly
JCL4pA1vt/KCnb9Fnn4UaLKzOzj1ME9lh5+KZi66xC2GxzAoka0jQ5lhHtf21l65h71Uk9BYb/l7
YXKu8cE+kUARfIm+qPCr4hkpJvfEIZFk8CWKrktycTFCCgsvfiGjpNSfit3FdLMR6N2Co8ji4tb7
4L551PtV8CI8W8/WnXijv6o30nWQEpDkANngZUeQiGBMpS5hS90h3UR3+ILw6QTP6YbI0oW10OfW
rbwtT+OT8SYSlsRu8EbJx1qvvnT3xqMZzMAxjgGo4Rm/BVhPLdSD2ZDPFBExksPvls/40HnriQSI
3SSadixNdEuG68Zt8zCWD6S8bGIgfyahTHfd0bzxb8cX4dwCWXkbytLp3mre2nvx7f1dYbslLxf3
l3AfPGgMMXTmC7mH894pK1QOicuBUJLwv5PgQYWouFjy71LPzvh81EvEydayytwGnlFlw44mSZnX
AAoOGkArD85wj+vF1075Y0VRdk7HtTwkLylxqdZMBUEQnxNuGuxfKQVKeotRPhBXatSsE+lV1MqF
dUEeTvWQCTTBGYQKi7F59i6C6+svJRpMsHKe/1TJrvLaJYld4toyl2JORJc0H5zRFdYlaQ/yrrum
EMh96pLmqEuYqgzdCQP8OcOupYZuDO7RoJ75lI6DRoQpYYwCc52nYFhfxpr07RXG/k4s8e+dZfxT
MTdJ4XbGTKFlCcbZjwmMAbe40bCTd0nqsA4EGWy/yZnBMoNFiPOuSc6oEW3MYmFCWPaXlsHnzBnf
fG898Bqwt1uQVx56kuT6mh95PosGGl4ESS5ZR3rtoLe3F6qm/5h+11elyBIY6Sd/k08kPJ7M9HvP
bGB1ddUO/2XZ/Rk/NK26MKvxZgIxp8P6edXNPcMPKjVV7GcPfaqO84Q0mLsIxNojr5TX8eEcy1R8
8LP0o71dkX8WFWkawUuIhrVpL1TZez8u82ZWNpegY5Oq6BCjK+oMZlMwAueW9dTI1+ETm9QIFBFl
BEc5V/R39y3hCtAXJ/Oymb7K1pmmIzAdQSKDxZtX+kY4j/FjQQcPKU21EpHVjzMK8FmH/alwyAy0
g23oXxcVyAxb7U4saVZL+sqMuoyEtoXF/7cv7sp4Dqqr6iFkNod1DprFKcsWZrjuUDbcW5RZsPnq
hXhT74eJLEfAqkULmWrtafBtvaTgf9MIdxyD+qDVaI1I8SGWp6flTgoY+bk5dmmOlmSnlpqjTgEz
JZQMwdZkVvbsFh2SS7d7niJ8p5J6Fu6825RbPz2Yb5cT+wYgbm6FeCa8NE/RQ3MSb7Jj8jiS9ltv
uHl28kE8vATPLC1Tlc+I9Yvq6GQaYwCcY22klcFvwuGIa0wwuzJzfBylXQYc7ou+ElA/xeRNVDse
HMkiYzhiisjCBP7BKvj+z1kCOmvKbeTnB90y22Q3wbmv7Pm4vLQuHSeRJgNbF6lo6fSv4uBRucNf
KpbFTHzpny4Pljq5iS7WUgAm2LAe5v5Kcc35FKjXn6j88RBwfCZLzZwXDwaRmAuFh8acQHt9oayT
VbYd10wS1blIS+x4sW8uK9i/e82WZ+0CoBpIidnFuXnACLm4epJn57c3y+GUby8vzps/b56VDsPX
Q/cmoQGD3DQdxCslWAitv0BiLfWcjKBK69h7583SjK61Z96QPtnq8nzxbEBVF3aAz/ktS+5QbXTc
c3i4tJpqlzaetH5rgicPCiuiV6RqsCUG/B6ZYxwu7Zy1wXhgL6zKs8axxXICddb6CfG0CyuaLkh8
pBPtmnhXhfNLSxFjHFvrlnMA/stanR3b/AZnWesq2JxbV0xXmWT/qQd9jtqcnBFvkMZGOs2vlZkE
cPykzPx/LvCtA01n20T4oDI3pHD+ftDX/9J1inPa0yhHALp8OOgrf8kU4WRtfJ0kfjjoK39x8v/k
mf+dmlrjSp/Oyu9PXFcViSAQSvipgPm4iFqeVchGLaqEo4uu0hNu2fQzQaodpUoPl57TMSG3g+Kd
DG4+IDhP2JlmjWawwSbRovRvU86H7YXQRvHRGFJmK6ErlpeDEZlYdsW1EnLwKz1wDEV7FZnyXCCz
0TKSXahhcMSMMcj5c0NFXDXc8565KPzp1FSa29qTj7jB34RaP19Kwdq0F591wTJPchRKK0Vbdz2A
O4+MydETHyxBIA42Tmi9NpHFyDyricWp/a1Hrd5G1oM+9BQiWsRXPGOnCf4Ehjorgf6Ygj1aQkqC
m5fmT4qZuFLfu4URrKKhoxepPtSJcBqGhpF/aRi2YN5H2FbbkRwMjZh5JZPpc2ak6ioYLgVd2uUZ
1qgu3CVdv6iH5nocpjGTtEi94lw1yn1vtlAtRt81ckQFHusOJ/5B3TaRwcE+UK41NXjpzGp0qipc
eDR/fRxbXka4WtjSB0jcTjCPRiM+eOlqgAGNxH4Vja4Rs270meIYkbUC5DHvDQ6AaQiUoMO1n+BM
FuP0VapOg5VC3sQ0mlgZHe644+TLAjzi5PVohTZy4RalSFOan6kVYmvumn7b66z12YtHaG9zMRcX
VXGyMX9OQgnD/fE/BcwnDD4W9NnhtZTvSmGXpjdh3S/+kwZAoZSeb4ntNbG1MTtLc/lzgxcwe04A
GHoKaC+lySryix6eLjAl+rGx8NMFvq43xl8T4c2ycKJgONFkRmVfGwvGX0ghJkYMqVlTtA9l8ffG
AksKa9EUCaShMfvUw2NpZEg1AWhU/vf3lOBT6f1JnjApR0VOaxrWLvKIphbfh4FX3Xh6UvSRZPsY
jcMA6rR4Ia5ec3sqA83zllIuntSQr2uX1pwlg7gzEwzguUc8HtZBn6NGdTkMqX4S1Nsk06+Y+81T
sx/dRGq6q7onhtFK5mOlYycVGjdvTDBy1bxB3KSl5wbIfz7EzezDD+T/OYz+1HHgZU02WQT2mNVo
znx+WeEgj0kJ6tHW1Xuz+JJ5j1709OuHmISwP75zJFawXzDLNGGffH4Io4qGS9Z11Pctd92ENhiz
xSCJC6WZ56r6rIy4LMiX/PWj8oP/5aP+8PPKRdEMkppHrWkg5iNR1cVl+euHYMT744P8cDf8UDlc
yqyVxjSQsLpf6G348V5Iq1NgREtR9LZCiJtc9sj3Fi/jS2T0u0DRnLLtn8yqP7ZETINUKK6CMDYW
OizAXGXogAyLpEWhzHa5amD4T/ydXnTrLsnsSh8kR/GNwiZciH2O+gIK39FrMaEjKs5qGhlt/8UX
OYvrYse5crCrS3sflcVN1sKXUDuCQjnYQiUw82gVBbeyv6rVqLT7/pBH0/gwpSxHG7rp+SiavKYL
Dn2lvrgCveIyWwfaNoeL3UHvjFVyk4icDyN8urSJxba9xWR5b2R3kWc6MiOZcmSgNx4k4alROlcv
bkVid8aegEpKAMbb87JDjIEmR1WvYA06oU9OQqi7WVffizA1NCOByp9QVxrtsfUALHeHTkRR1mHo
VXOFhh0UEH2T6MLW01A1Wma3p0PpSJSkfW5tayvdKRzG1fiyKC6nhjojYjZrSenSUy/rMofmIEyl
Dv7fvnYD4sJ1UDalUNstRl8yzrMkWo7siWmeLcuM1EuiHOka1sx+e0gLIJNtry3tDjLkhf5+YORw
MJCkmC+6chJDAsSfEvIWfJrrgn8fidG6jLUngcQ5GQxtP8oVve51FzLaMvTLstDG0wUFn07gR0Es
0wUxXCrZpe6Rd54+pgltzBzcQBx0OEjGHjd583RBwdmk7aFEQ5QKhGCrBspJSQw34iXTnMYql50y
PF5yHT+DTEVjoLM15fB4wdoy085K6hm2GRfHcSzrSTVJ1YKeTwYP3w08sfe75o8EMiscL5kPyhL2
AwQXH5YH56l++qrkuHpKXv/3fzRRYCn9Ya8Tf7rAt70OoR2KOpZFVMHvvspvex2eO3roisIDT/yD
73ud9Bd/Weeupq1PI30CIvzTRJ++BQjVMBFz47ckrfk3ztbTTvvj2vnhhcvKtBd+2Ou6Js17RSY7
nByeKaXGke3n69V+fnpFwj/MQZa42Oj/rrn+tfv904EejNanR52e1YdHpeERimXCo6bzZ3HXLZ7f
/U7M5okD8IkXFvhP6JJAj//pRG6wozvmNY4r+gV4A8HT63bQHMpnD4nxVVImTrQmMeRKtgA1r6t3
Pr9+Suu934In4Mb5L89fnhb7H/a5T89/2pE+PH+l86Tasnj+3RPZTHqBPQp7hgg4AG6/WjjD8m29
hBrQT5ENDNkyzM6x+1/2JPO/PYtpw//wLLz+UpVWw7OQH52NdE7ekrd79NakXhyxUJqLbLYEeHqS
5hRH9m1nExYxuZ4mp9PuscWQserhv7dQ4O9hc5H9MCNsh/+eX1Nd0R7pydtpwo3wOtLOO9U0AcXG
XcfLNWJ0ePxuyNsOu5q2Pcnv7ntAvH2BEdHNBr5Gsy8NXo5l+veb/0cuKlNFTSGMS5Gz7sSU+/cD
tIjAd9LpfpaM/XSBvxcVWO6kME1C3W+C3H+sHtN3psOzzGxOl8ho/L6o4A8RKdcR+KJhw9bxSTKG
rElmzfnKN/itydwkWPvh9vj0vK0fPpgKMhw/1gC3Qix3rT2g8+haHfhEkmPiTgZDpE7cxOpwjVxn
B4Ygck4ttypZHU85AI0H+Gyz9dP2zrDRArs4iLYjoI2HJ+5yedlltCZL+8isZvYGyecRTAhNsDff
OW5gJH5drP7IzxtdYvSDeOJkvPwT+v/fP2+WQkIrJ+XPn7efLvB1E7OQVoALEAnDQ3UoTgf7r5sY
/iGCDGgBsUnB7ZZYCv8p2KS/sOxZUzCyxN6qTGb+75vYtMkCcfwW3/obm9j75+nzcszzVrnHSIql
O/Q+a/2wECq1miRSjQ0fi65v2Y/tdhrW0fJx6u1OeLEIxWFTm4OxmV12r6up7QxXP3ZoRM4RlC8g
20HCIC4Ta6pr17jVarfY9m8mn8cbrKr+/LgOccipMwRQ28Lxlv4i2Lh2t4pwtaXuxKWJ1xO7J7ff
PDt3NH7xcSTqwjbtDcow/nBc+s7/cXdm3Y1T3Rb9Q1cMWb1e1VpuYzuJk7xopLUs2er7X3+nUhRU
pT5g8AoBiqoQx7Glc87ee6255uI/1HQTSPLrvTa9ZzQGqbk+Rxs/bwJDchryPiVvJlqRa6Andu59
WgYZtTpr0X5Ywu3xmEHej1tsHPbyYjvzB8ZAJfsA9pWFTsd4By7OdiSdQzZOWtFeP229l/aQEtIA
K/W0uNqvJNKfgoqUj9VjaUkAjFB8W4+NM3jNKrcet7c1e2Bt+Vc7xGTYL+Gnzqc4ZyCOmJbRf9h7
JowOIacQVN3jFCtCrFOg70/v9Utyd4U8SJO9cTSLKCaFQJcTsSyh+/FxwgwsOEuG0taESJJtwS9u
ZDfzEqeFjFp4Q8DbMI/+YXOVJwHtl0Xsp5vhq+mzA+AMcYCLimEiiWHlakpkwrF54iWiQ+Wv6SHa
6kNKHtglcML1w/kee+cbb3u8rtfxgqgz4nyoF+wp/vBCgDbEvHB9WRlrwg+pCOrXC0OSdboStvGN
165O836FJN0SXdznChjb7ngprA9yAzGJYkFnjuA6yf7z0UhHql6MvRroQKmmLV23nqaYsdFR7C2x
URe/mauPdPZNhyXx43A4qMQCey1HgWkVVmx9/qLYT2bp8G6b1hNPEHfzjl48MzC1ne8aGHscW3rv
QfPLVc+xkDAouw1Ub53fBunt92cRbmQqTZ/cRZzZteM8wDWyCfZ1RfeFqEaw2Ht/3GUPimOsbva+
YEPBapf2avKu6mtxWz1ShTJKvT2t6kVY2/7Mf2WCKwYSUoMpMlyw6zlXChcVKj0IWRtGLlY8x0e6
udPmCUhekrnS+YwGJF9lrF5bad5XG92GNLkc/Xahri9Xt/KsUxB6Lf57fWPuT5ndxMv9RiSu6R6Z
klttC+/5EbuhPYUtpRv9SZpZi2rLvc1+BGrTBca9yM3jeVWRUOdJ3MlzYDWL58jfFUttvxQJwQj3
E/XG2ACUXw/LvLC6o/loOurjDwv1zbeF7cepIvv8316bvzTE9VrXoqs23fRklgOL4gJbq7z0oT/F
u+voNC4BPCDeiGmvDTyG40ALwiAjtp0Gszcub3l3TvOIFzXjRvTZqoF9MRSzAG3Q9bU2vEMX67W3
ApZGH+CGTZynbbrdDUfxoH4JkFMvQ+fq4w9wkpuZvXIvz637aPIHJ3sT85pmztXB9O9Oq6CJSbpG
l2HYu93hIFmG99xuphnWhEBL/YuvB9U8WhP/hb5jMvBz9XOKLNfi8oMV1SCe/fD5Iv4nt3Vmx6o5
sXcAGrPR/nC1/FKbSqpAAft1W//lAf44Rmo682lT1NnAOTVw/vy2rXPA1CYv/rSpTI6E6az4fVsn
R4hNHUTPxCeaGop/buvTp2gZQw35hAuxpv6Lbf1/1KY/Pe+pAf1jfdPVVX86T36YIr1utZaFn4ZH
Ke+TkollPE/zeDMTCSew8ypZtIxgVT33lOGgq4jYry4BbEVqzK8TGlPeNV7laN+uob+sY2dTy/Tn
g8fPz/BL9SwoYRUXZ55hi6hBSDyxpgPYQqapIMkZlhi1oP9HkiVT77969TK7w3k+HUfRXMBr4Gr5
60Pp5JtRvxRB/+MBfj+U4o75PJUyg6Ss+TQs/n4o1Zgi0MgBIEUzh+YL59zvVy/USCaJMLXAU3JE
Fn/orFAfcXykaUiMikGL4l+h3BTta7/92xPnBDzNT0lw5if/8fLtu4t6KVIECcNp110Wo8IGNtN9
cVw341yXVrqlyHQyqnBl7FKJaMILesNqpY7JVmVWlRjrWVmQV2X1KJMQvOE6qOWP0dxGxa3Ww1dJ
VhkReThahGORkmYy2cPSRxNLSJuf/apXnNvmioBMNIfT4owjLcBwEhMg82am80x6hJZl7tGiFcZH
bbLmh2FQnzwFUXJ4k4VvIYNSgyYuiXfdvmlu6XC34HlnWo4cgdT7JHVqwlcU0xENt091vyz8Sjqk
4ktcHsbTY5vITgRGOlGOVfsYd28SsSWF1FmVkNhp99aQOoIiAUb4voUQl7ggc9Er0gNF9SsfW+nj
IWrdHu9Luq/x5SXoIVVUh/4UroOWOU1mVlg7Smfrod0bzSpOU/tUJG5I2mBFps451iziS5x1Jrgh
Hg5QebnpV+FGaOHedBh30O2XByVb6TpBKCCjb0GEty9Szrjzpktlv5QBZhRsccIH9pxydJL39qVq
kYW9RE4QTGntk4IoZi5UYtKWGJE+aFhuchwwsQltu9UveKf9Wa+S2nJTFLvkWiBJgUMAqzlLdNLp
+2Ua8jzQ/2GUH5TJ5eQwK7JzbJEVL650qtxZGPtZDdEyP/SttDTixk3RcekCghVNXcll6Br5xamK
q51kppu+dI80l5ewdGiksV3PZ1OHF2EKoyxefw7mcH0Jbt0rH8W9UAZtKu8I89pdQkdXzvYl2Y3F
UdRBmqOPFOZSvzDlbUMzPnLDwTsN2TZ9vvKm6TkkHmnwFIRqvebUMfIO+V5FS9oVM1+bIXTz+5Mv
DF4buVnqYrJXro7E20FLoLW5OE4p1NGraRsj2AEkazbf/lraTckA20KyhCwqZ2hQMIi11CclU3EQ
BTNhVZwBgm7Eh5r/R6l2soBthv+UhcO17PZpKa7KjWEGKn9+4kQjcQRk9ATnBHpR1R36we7MdSNx
Naaq6g5N6o6Nuj0Jox2hL284DeX53ZkrTHxp8AMZZbMpjQ4cxXsW7SuEoSe7fSqQEM1NomNyZ9av
0/PckNrbKJptI2WYX0/YlmZwGYk660rEQamfjRtDuk9Hu1Lue+hJq0u367pNlz3i+51XaukYRbSH
E32RNLetADma1sx8vhq7k3i9bXhpqnawFE1eM7YN5B6gQZs9x92dQCJseZSN1di5PVBrtV2LmWPo
2ANgfKcNBSg/1fwNDhJh0SEyTwIr5T6zROVBJzddVl8Ssuq6hYzwGZJL6Zh4drOQQQ7sUlE+eRK8
/GwxIzmtzzx1GoxfajvtfRXdr4DmIGHEr+9mMYqCVdKv4tNcQeWESYagpGQznLdSOsfMzReDuIiB
082Et9q8F7u36nPjXqnnTSvgpDkY4YOkogZStwOo+D59zkKWDdn0W2EvTEbCzaRnzHhruc+AAxJW
RxZBagkMlUIn1K3/a2loDzWqdhvI1Q0uW5vgytCXa2E6/Dfvp3VseBdDXpwMj78wG5zGXZ/ump6L
MXynYQu7eynfJC+qTmpoKd/+VzfvKWNmhpNGm5o7bKScf/568wYGh0v1y9Hz1wf4o6NEu0adtJgw
nJj4c7j7o6PE3kw7YybJEwtumn1837yx8XAgVcjj4ECBSoAv+t5Rmj4lagBwuF6/HVj/1dFzOlv+
dLL76YnDu/p58w6rE9iXCgchI8vZdj0s1G24q1fGIlxILivrTl8SeDamVrG4zpP5eU7lu++pqynf
lfsX1cOFUFheAEhyQY2920n2aR68M79wvDowFruewvyeP6XpfvEq/zwvLL5Ismfek+GTm7qYIpgl
6h58c+56HcDSQPIo2IKNTXX+/j5aL0/uipaK7iK+WdUM2Jcoj+T9e5rzJ5ZCLdyiWpTJqYHHhA+Q
Enk+7rVbefMq2Ptgv6oc1UenvjD9R0Bxvd3aq9pCn4zfYEU6hX2Bn0z55lHNTj2YSWkIA23KCaaR
FPkxTzD2P6YWLJ3bInhMNQJ5bbcIEC3fG2dLaa1NXlkLWG+wXc+MnANS8KiOzbfQBQ7PI1L87Uis
n/o9cKapnW0F4rR+AI88+QnonfhTmxfhoCvODxBzaASFx4t7cZuD5oaV9Zbau7f/cCKOiNMMq40I
32nSW9Dt/+sbFFIswsEvN+ivD/B7bcicUQGshv5HA7HGxPH7DSrBSabbisoGXJRsTDSQP25QTtez
GR1Ybmi+7LNb+f0G5XQNwR1FEO4gDb/Sv6sNlam0+ukG/fmJf23PyapRXsRrSIx9dCfMr5actHYk
C55Z2zN5P+wugjd28fyU3Xf9Fsvdtpe4Ip/CxIIhmG5Gea8ykB+aEXHZseEXElQRLRQWksJiBFVU
OhJHmIKjppstGOyrxUKYIfv5MNWgqO4UtAYn4sGLXbY4sZmy1bznEsYBb0J3IPgXVxpRhMAXlxyi
wQpl53lMJwUIE4I84hILrz6gc5ANK8FhJzrNxW0PBKfcNTt9Hr9WT+YR0BBKt8YR34c7UKn8psC/
RMdaQpPh5NvhvVurSw5HxNxgVsdON8e+qlh8t/rA2tT0c4J3lPf4dXiSm0M3AqtwOZdgi8brUsy1
Z+U5QsWE5a6le8VBSvTqNIiINClOi4JMCFnECQRsaHntFtPJVfcixpkdOA8b6zqQCCF5OEs0mWI3
hkghSNI67DctGdZX/yKgR0dukUjaq0jo61nm6IcQMV6YTebm1f7a4W8nR0+yct2S2iVOrPjqCuKt
MXsnU3sASDFTHma5LR3a+3FqwDUPw/ZSbSDgzXbRPP8AApA0tnJI1uXx6i0Azrl08F9bhpeoHXbh
YcrmThCeDO51dQyZWAIFAKyvOPO+eI6Nyqm1o7iMXHSAazlfpYmlDG+XCqeLcjxxXFDzeaKdngkm
wWWeoqAZFogOiQiJy8Trb9ImwHgBJ8xs7as0p+rKDIYBZx1PGSSBbC4i70aK8589P4h4YBAQztji
2a255/9meTINgSHk1+Xplwf4/fxggMaYhBWSMkFgCWf4vjzNjN80cVoc6Gt9y976c3ma/aZxcgB3
B8hqQkOyqHxfngiRxan83QQ8Jdv9i/ODMh0Pfl6dJiU1KEtmM3TJvhKOxFRJTsq5U22Tkqgrn5JO
v4MK6F+5h2MGBdd5dlEWl95NCSGKzjsxKbD27ZQih4O0aVUyiUC1adg4lnJLqgnKOjxWV8QPGcgG
wrJPSWCSBq0hqKtNkehMzPoQouVoS7Flmm8E0Q5yuTLSxzMaJr0xna5oXb5qAGKUjl6mLuLrQse6
8MNbdvPtR/yxN03r5X/86D+859Pu8GPbI0IjJUUg/VnwKjPIqgQTvnSTDuRGa8aiY7EZcKHJVSaS
H5Q8VDl5tnLfrvoupeYtCXVd1W32ZBbG/FKPdNU590Q4XMok0t1RzrDFjY2nxLONaDyVNa4Cyv2+
Xwzky9YREw8dC2eTkO03nm5OFOi5NjqyGNmGGlGLaJBsJ8bdiHGwrfh+Yv4m1FT2o7HoCedRrsSN
rZleisjWRtK/OwRxs6CPmCIOgDwJhi0/OyE1dJBJmVy9mSPhF/0208VbZYovLSEkiNIyCyOvrZCq
CRNMp+/X4Vjt1QL420wZFKu6NNVTNztvhfzijzKbUyQQL6W+Z0IwdtlcKWWiq7KFYNBAzPXnxsTt
Z8bn47nR51dGHPF53M1aQlQH5Oxmd36oBOPtImbzBCJIyD1paaKSO0lnDCzVatp66ngyXgVh3DQN
NO/yYuAybAvw23HkanpGIyMneUc4b/JLLWCGZHygZ3Qyrk/ttX0VJgx4jEswyS9BHV9pbFXUzyTX
2pp08drywpW5FS46LzDOpEJop3C5fQG+Q8xWSdW9ZA09isT04wGmijLmXtYLJJpFzbEZWES1rgGx
EdcPZYRaT9fz3aBTuJ7xOk4JdYQftoL+CEfpXqjQgqeicBcaz2156HPj7F7r7Mh5YKmQu6VWMjMG
GfNiVWRBmQw3uPXfdOmhaQXHkHsrMmncsBELBjw9uTARxQIVvo7yMjyr2AxMv4513vE+YcYyAMYQ
N2dRx40IOGxS6SUGe4wUaCHhthlYlKYOwcaHHfM0PAVRLW/oXuN5ygH2VaeVrPfzupWASOUiHBiR
JL6B7y4nsjtGoOSrYpmr427smg8jxiaWZXT8aKj09IGihsq4Igt+hsRQN1/bVO1sAltotyVOLeXb
cciObaS6AuENDT2RPPHBZFzH2epcZrAy4jmX0QZ1J9xMJZLtlu8yYB0sh+KgZ8riqsx4lbVxkwjN
Ts57DFGMvJUeEiM+rjBawbgJUo0Diwimpqwu5BrHRNUP4k0ryy9E3urThRqc6TX4o5bej0Z2S1Cu
LNNOimXpNckZiaVjtOiS9OH/2nMqYNyWVTvUmC0lr8p0CJMZZil6/C7U0gyNpv5m5qtG9ypZ+fjv
bp4aTCiE7vTNAV38/dyHsz2vytfN85cH+P1sL/7GiIZdkjY3UvdPHuyfcx8EiSSs07GW1U8F9/fi
G4jsJMoH3Tjp89nW/tw8JSoCSnV2PAp6hB7/Sn9POfDLFvLTE58mAj9uIWOeCLFUNtCVxWJzCo3d
/ayUtwpNOX1UR8Yq3DrFwxjBTJJt/NvR4TTc5vVSJLluyPZya+NfLhXa4xhasVovq57kbIulkuNw
1s2lhpg+VnqnkcONFAKHE3d9pOASvI8weA9SUD9eTIte7kyfOluqhoYZ1F8pXRY1yYFJFAWC2Dhx
yzJeurrhYKnvTMiYrohDqBV4pNyNxoXSXK2xoqaQxw3MrjkqZ1TP9dKMtgrexhNxRS1wj71Gfp7k
liXqDfCdUWeFOHKHZl1zKB8Jpuh6D0WylXPOvdyVhWGFKUnmL4KB2TZZXXlQ05NDvJJB2fr0GmF5
gBF8MIT9+VLjavYVen0tbb8Z1IzlaTEei7vqXYzObkMFghgjsdJtsy525nLYqJUjr3IaluQZnUeJ
THPaATxrAg9zn/T2W7XYwobbKfdmdRs/Xk64gnqPnizKcKOPtvT9VMt0Lydg1vqwuc68vqwOQk4z
mOGztqXF47B+Eb1ErcXTHfJlJJ2BcSEqGQKRfBvpMI6Xq5Vg6Sf+GXouNc41t1RyMGb6Ub1rM/I8
1HmfWBkqhfPFFk4fZwQO0bc/SIKkCj9cod6Pybw3YIj5XeOTkz12j7HEuHqYMLgoI2JeSD1eb2Zu
0lFEzTJ3zDdmVs2TWN7Hvd9IIBMUIdB5uUcONKCYSp64WfGCChRN2ZOQXKxUeM/G16TulnF+l4mn
lSlfVgIW2dzEwZopfjqTVkXp/pfXsSm+ltVkhpnwH3oUssAS8us69uUB/ljHTJOjPz0IRGm0/r7X
AJM+0tBJpOGzCt9WZAX5cxmT6VoQRD01NjmhMxv8XgNMAG16i4zDCSP//NS/qAE+s+m+FAEE5v35
g3813CjFuVYAl6FJLgOjuL8SN0DOOQixeq5lh4IwSPMSuyMuO5JNa5J0D8KR+5QDYsaxVT1bx2rm
nFeT7qoCxq44CSyHzD8vZnOiHjjFpC4hZv6l9YwbI4ARdtdjobCCKqC/TwREzofk3JWTUouIOUQZ
td/6MU05C2I8xt+DgNngit8Nc3Po4jhJwWCplnEIq0WLS723tBfCanc5apY3PdDc0iNd0ocTUJQv
AAQIa3pN7q/30FW54xtoXNb1o0QKdF1mc2GFLOgtuqN/+PFIYy+hj3eghXf17r5x6jmJs0q7/GvF
eZ5fwEzaSXB1TiAIXj8OH4f+nYXe1/gEIxFrXBw1q1iZu9RKaFe4U4yb6BDzuWHFWRLjY49ue68u
kqs9GrihTV/xUrf1gYxvD9FiWNKBnJxZjk7YG1mt9mGxmdnPEjmzz6JT7+mHuFNEBEgEG/y2TZCF
YSOJn7qdMbHccwxfQzaP1E16fmtQWDcllJZmY2hn+++LKIML/m+vnKk7/YOg8QSepVNVOXLQLMJW
cKpNApYk8xt1A4xwXdjbbWVf3XR7Sw4zGwMO0snLjlqHV+tiGdsWxJ97d7IVT/Ke7zqncR4fHt4O
H/zMuXXg3QfaRMSgUrmH0r8mNlMl7FMM156S7W7gh2dMbDN6HhYkCE1xXDSAA3AntkMA3u+K7r+U
UUi/NNuhDP14o3zZ7820hGapcqM8KL5u3QZrj9oF+bl1s9pPbeqacBH1vzuEQXk7gf1FgzGEiUT7
h4vpF/2PKgv4tb+un788wO9NFP03HpU0vAnXhJx8Ugz/PoSZPsNqbSA5+hRR8JDfF1AawwSAIhxC
lDQRjPii7wson0J8jLkQp7j86d78Fwvo9N2/3AU8b7LYeSZ0obFk/nwXFG2XUU7Uoq3NFlNgHKyY
QHgtg86lbnXuE4tVRj5yrdyi732aMnimjyfJfkofI8evLWZ/ex8h2+KOSCrLfhfc99XqhiFh8FhD
dhwmxS7eETfH7hAiDQymheYayIvKYTo7ZfIgOT98RNbHgsOfvaDJaR0W5T/c7fTH/+EH/XK7p5dz
njcnftBJKzo6T+rDGnbFfL2M/RBoQuiaztvbfLeLWl9bhH56m7K4B/UN4x6H86b3AqQHQW1gOHsS
tD+TiC4O1frMvtGsFXBT69iDmViRS3TTLnxkuPN8qd3q08TnUXTuZLdcrMBNlSzHpA+hvcfMmAeZ
t6j98tPo8bEzbyAz2YbrSPvYz23sgs4P1+n/6Bz949v9ZRWoOi3XUr3CipTMhUPXOV33WKmOXrkj
xKYBrbbomta6ccuH1hvs9Zp6HGueFdwqrmZDyLEKPxjnUDBfXLdjF5mkiQOZ3QjErMZp7Zv3/Z6A
em+07NY/2c/YVOkG64vT4+z+qgfkDsutu+vm7BXzjxq57XbKAWKBjBYR7/2CBq8du2xhEdLEq/f3
P/7skz3zc8/w58t92hR+WPRVaTSbUOQqCO8KV5gra+f8IRJ2XXuSDxuqZl+VfLCqXv+Qr7L70XuQ
qEbYpZctnDA/D2RP9VKn8pMFUBXyZ8mSYx4AqMt5IV7GCf2B4MjTstmc59NYMr6RGne2eT377+8c
HpYKryGX0Kcw28F1dTvjJe0Rzp8XGZP06XIyiJWZ8ptoxU+zRaAj1CfucLVpyDNAvDmmTBjH8ewC
/8n3k1x32mfPnhDk/KrNU/xCk1C+9iffUGQduLpaq+ENvlq7k6c787fIAmLiStbfv7qfnJ2/e3Gx
Kfz44mptiOJL5cV1BPT4y0kITTcNY4Ds5Ihb+VgH8RZTqn+2V/KCQz7HDLQn1gyJeW0vpmc7cIJ5
u9hkVl2Xf//0tF83/J+WaO3L0xtSZRDiM1auhzMs2LW8NS5O7TRu8jxfdvgYJlEvSSSeyXEArW+B
n6HCtgBplvv6/TV396+9DU9iRYoFbwwBm9zbSTBbRJve5l1prfSoob4/Tvd3+jSjbmWKxDD197v4
vyirRQTI4OBb5DSmmb/dVhXKkuma+skt8+sD/L6tmr9N2ADkDRq9EBw5vNt/aBtEXcFBQzGkYlb5
oSwR+RqOdAbqWQAHjC7+3FUnacMM3uJnKIP0rwYTk6zi5z2Vpg6qR/bnKVaLZ/HzfWAMyAiNEauF
Cei/sSIahDua4GW8agiCkeVJgdf0ljFbJslCElu/oaY1VnF1iE60Knq3MhcSBGyN4n1cmcYSk7al
p6LTg/k2b+SUVDURYGf07bj2l2fET3TATzcwT5ZOA4cOJkoGdeTPT7yKcoDFEsR7QbLTC7O4xlLY
IkhnKDHKu9dxnQO+qjngi+CbS08+r0b9DgIrQUKXQ4oY9wwtjRGmMRzV8uWSLtGvSYwl8+a5km0j
3SrmtkfOlu3GHleQLd9EaxJtAzirQPkt4bE56o9gEdNnsfinH+7X+//na0n6cv+Ppy5r0HPJ9pNA
BCg1S+Zf2/0V0PdtHUhuZYvQIZqVcGp9usEPxRO1AR1VR1OwtyP91OmeMgpKEUHJ5U1KRF6wSDUn
fJpRv+C1UJcVlQ+LRWPp29a7SBF9KUeb7dIbSWaw4eh00LN+YZRgWctjidAy6XZmOjrxgIdDc2SQ
741EKkdik38zm3d3iSrbXBnlsMq7d5UmWUGXya879CMXQsJOTtltenGVpM9p5lwGm9NFUbmN/kx+
goR5p3EJ5KFJDlvx8lCr6yzdt/DP03kX3Ss5VnkUeC46xbq+MQQ/J/5VtY3GBV8Vh0upR9cXBo1i
Q4ZNx0DWHFCDiGDE871JJz9pGfOCX6zZs5gAvZQvKWzZ2hrn4vXG9GLlpQWxFVnV7vw+uW6o4p6L
RbUT14myzPubWbcxOy/nA7y3h2w2YCiyKqRHuQzMbbLJg34FaFtzjftpiC49lzftrcBybHLxncmB
TY/KvbwaGM+n28uWnWUXHcLWRcSa7PKtuTwvKzKaT6NFJpDo0wXUDHtYG1xeo6d9xG/SvboSjuYL
mC0OcgLFGUCC3qL71JJpOvidYkkDXHGHRAmSag0USrz/GngIYIwNca3Tv+MzbTIAd0qQNptTYV0u
eDKMlSk4CaG2nJfk27zYidUeHtFQ2Bn9OVG1HKXA4BXvzqLfKLv07EDLpwHGfyjtS35TwxnemKDL
rnYM2ccNIVmelnWACglL3SB6/PgZvymR5lfvp3iBjGpZh490NA3ZVeT9VfDEBhrkTmT4r82v3ZJM
lTC7jePjOV6NyaFNoUAEguLpV780GfP5Jzifs50RLsZxPqCGPnVzoEVq7sfnoKLvxvwCKMMU2LvM
r750m3BS1VwFW2hnX45XWrm8uhdbHuxQIOBCpNNBIIhT1h4pTfmA2rBQg3G2kI2DqN+hbzjvVOmj
Z7J1uc6gbSB3Ep4FzdfadXi+aboFnN1PNakhcILJ5lW8b8YXco5GnEVZRbEcxatSVL1zWpB7+5Tx
vTZKvH/uoqes5dDUJc06VpjZYFWojQdYIZem9jrWG9YANZxz3tPWMakcvAnXYX9V7pOmd3Io5PiM
ANLlvV/BnphITvm4PmnlPGHWFHE19ocCMeQgwLDQVa+pHsYRsaWx7MOVxvjmki7EZUervH+v5DvE
mqf+daYUcCJAiBYH4YRSKxT38Qgt3rxsBOUMW2rmxim34hyYxp2AXDImQqr9QCjrXmrojQXcUvCs
jDBnVWWX5ltyuXgyQVd53Rzi7JAZu1xgbCtebEWamwlxWpeOMDSJC6cJLpKfniX7ahzKgub3rFyW
vlL6BYnF9fOsh2Cq8G5eLak4xlz+uhBcEbvz6f66NhZxM9glqKe0oCh6VhB+lzuGhlEScqmttAd1
cWleeEHjmWzrpWhfLmUwy8tv57f/4qmHVgsuA2n6BerEP3jSRQFC05dTz68P8HszFlkYLVc86QyV
qP0ny9DvQyU+o+iflmQkY3z6JzsG4x8YF3jPJwPSV08606RJRYaejDjPf6PI4Jj05eAzPW/+oSeM
HQVZ28/nByIEIB+abJmXwPNeBGsST3rBreuzBFuLhfs4urs33fmHc/30/H8+b/38cn12+n4o6qLZ
kJvVecZu/aoW8zMlBBXI2SFZx7p9Ua2HZY1JHpi6c2nJFLCve+PDPL5UNhKDyjiGy/HdvOECfjTf
ICAzTaoYaR1PR+POuJsduoUwPwHqxFZABYwIjA+0Dl5+m96e99HNOr7psAZiSUVhcAPsFqto466d
pyeveblAiLRwCPP35P7E/zkP3fL0Lg34UyHebHtHmHKQpx5E7FdLuab9p96YqD8FnhIeRzqD33yp
tKoLy3l4ys/OlkAFD6BHSoAG5ePJ8t/FQIUY606lZWoPWwutNQnIk3VY266IPKaupE8NutSO9p3T
uxGf5XRJnGjnQ9rM8A5fbXkPBQTfAHiQMx8zi7YPnD354fP/dVabZ0SoSxRnPJV1eJPc5UeywL8h
OknAGt6K1+yhea0ezKdxIaxB3RAHNa6l24LeOocM2jvwcP74zqR0KU5rwsNjXoiV9JWlk5E/NtLo
A/bQQgwQ5LwGwv3o2lVwuR+8jiqSY+kWZQeMe680qJ/nxEMz76dsv37UuIdpU83Q6OnLZNneDs/G
h/GhMNy7Dwfyqqa+v/kqP3Qfozd6PWVeiLT4uriND8Jeezyvr7b0GL6Jj0wbl5ejdts8IsOXN5cj
iGc81erTGdkbMWMWDeFkcafawiK7JZOKZnmC7A3F+wTyl1EYDRYal5sCI6u5TgRvwO6C0yJBiQFi
pV629JKmj8l8O+5i8kfYEFncRT/U/SkNChaf4fMo0749s2QmBtuVHNmDFz+LD5fneGNsO89c80bv
0vn1QV5Xr/mH+AowatGtFA/46XPuHKRlZC1cEmvPgTnvqK1T+zBnOgBt3Zu5HFdv4/kUIhtabn2f
bibnd8hvaA+E1q6zqJM3HEhL+7BUaY6suY1oVi9vYToFaxkbbAFUePJDO4ZLWMkx8q9W+N7f3M+C
bEl6yib2cWqTRHBjChYOgNeusi93OhGN++YoGR4oU/VRfsxeIr9/FPfjFibyYnJijw8lExr0O9g0
rOz+XNiUIOiLujHo1AdMTJCsPLzeI/0ZhY/rPr9RV+Yyfm12fcCwxVa9CW6dBuKicgcirGn5Tc0I
OUDb9SmD7jHOIu5YI0d8eYvegYpnnsIomcCT45nbP3PlA0tIY3H0o3rLV+KC1oFpPe8qO8EwT83i
CTdn5wweVnwpfXFe0rlKXQRjnubVm9qW3TvaL3QzDDtb6kw4Jn03wxkEkiJts9bF2O8kgQqDFobl
SljE8+rmuVyoljAXlsO+fVTfcF0JjAqyo3k7u1E2/c3n4vkf3FSZWILVw4I4+yRa/D14wwD0MnWA
f2wl/I8H+KOVQLmOzVaUKdi/5V//0UogXmSy2iLSlr/ps7936JVPIyPYGYB/1Poy1eT3Dr3yG9OE
qduvwLObTI7/ZlNFavlle5ueODoqsB/grYHSfulc5xmitbwvzk6LuFc7a0Q6nvNNmfXzSKTWpnSR
x/iYGuQjEjIoR3Xp5/GTQkVhhoT1jJ0479Vi2Ucc7NKIfGokP12OPkJbYPAMxDq7g3yxKa+6thES
1jtSuUhHTIvAjKlumiuhep3GaL56wy0EgR0hxBVzmRADEOV2wbrkdPUWOtejfupiR8/7VRqLR6NS
kDMUyw6YXtQrm9wYF2YbL8IRdAX5C1n+fi2T93My+vK5ms86CbixbIQrWZM+ZuNV83uTzNT83FBF
XzaNgvFuxFzUlqtsEB1VOwNl0MfNqZcxVCbzehyk1UUVvLydWRLS8UtZ+RII7RzxmDneV5NeslxB
f7WhvzqGJjhn2EKk9Y1U4mcg83Jc0QCso71ckW1c5k6aFbkV6eOrhl+uiyRbN2eovyMTEJV0W5/o
4MTkIh7zKLRniONprziy8VqS3GrI7VLQajeRocWfMXZmi6GX1yFavzzpEV1hrEzbQJ5kXleDWMBY
rxeG0Sw0pd/0jKrsXkrze7IG0QYS0HZuNx3AIfvS03tRdME7j8csvzuRV6MbpVODn72U6osWc/6W
qc56wjf+n7szS44cy7brhArP0DdmMn04AO9b0tkEf2Akg4EeuOib/zcKTUealxayuqioqkw9/UmW
lpEWyQjS4Q7ce+45e68dx8mPtC92UsVZZxYSDN+zYVIJtSUfjYyTbGR1Gar6Vsep58zSvY6B7ooi
86MQ/WE8bixye+265hc87ETYGMqjUyf9blI5T0u12XlF/WH08OvH8SOwtWCHjvS7WZaXNq9XJXAN
a9a2IjTXedqqfkTogsqrIeuGO8dJQVdq6H9ksqrdpmpfg7x+zkDFFP0pD/2AMA5rkM+JFHxgff7s
h4x0ATxDXjInu6H4lgjzkop6cHXHslxTXk5bbPF9yJS8z8xzDAO/UDlUjdVGdQSe3eQpQxhk282u
d4oPdUxgLKTtvSxBa0vIA3LlYcynTZBEl6pRt1IjOOVOm0mpfgQNzZ7g1knTNVWMc2yjdR9nGjJx
uEoyede3xlodrQ9HDzctOddV2mDHSafncKrOeTrccXMYtAxIn1AMl2BRNpUx39OXejPpchRZcDI7
YxuqHJm7QXkpluRMQZewUbiKAUlxIe/aCERGzPFc1fKNLZmvJfZVZYj9Wc7YN3Jx4a462Lb0pIuU
zkR7k8CKd8akETw5Plfd/GJl5bq1fySZ/Vmkyd4gzZRj5ree3j3BqhZe5rpAYyMh02zeOhI4tdF5
DmYyxVpnXU75ERgyCUPGNpUGKPuJ1xr9JR/EOZxmV4+olDT6gZFtj76o4eM31krBxBFm1VfN0b3u
ISoGVD1W9z7EjtdajPzs4ySlm0Tr11GAMRAhEKmoe3vxp0bWTTb6V6t17kPXyztpdo5dMD6ntka0
H9B4ofmZpV7z7q2UcAsIV9eXuLE4VKanhHnPd1n90IHNl5JbQ4Wx4nwzFP2lD+9B0F1DhQJjJk+F
07iO+7jK6vssYyfmMxqjFMw6Cg3nW1dU+8AGLiulflrh7J2Jum0mj8nvj7JJNtmoEnY+7qOkv1ZS
x1yt3hUS9kkirh3ruTbG+zAhIrPr4f1PsRqbct6PsZePFlnNB13cwvymO1+pdohb6mYbRk9kESWF
RaMcb6JqvMFgkiTsa2xT9o+VPyWXOjpxj1adiQHiuXKSnZPX65pS809aE5dl1nSkc9QHtUPNoZXo
P9dSdQzandEc/xRnXWHWTc85iXaWucQhWpss3MXS6U8Gt4IyRlOMSfpWK5u0/yjwusbCz81nm/Lt
/+MihJM1Xk1yx9Q/woRQhCAo+Kci5Ndv8LciBDkUhCRLJlcNzjK9978UITZCUuYcDCfQdcED+elk
r/2HTbw1WgCHPDS8oz8VIdp/wIejT7Cw6BZZmPVfKUKIhfvnIoRXJ+NIA4MFTfqX0cCchZmWSjy2
mTlfkobocpm4MA0JvWGcamdeB1nHAUhNFyFmvhHxko/Ctpt358i6LDF+MiHOq7aagEjWjidyY5fj
GlJwb8VFfgonHEo9RQEyzaRutmZqHrJ4bzrBkkW5Ce2OGNLEtzsIJZmKCT21b0M8ZBt5Mk+pkM5W
RvM1xoDe4Xea5nn0akBdoxxc9bjZgTkBCnHv5R/ljDVLrtaDydoSOk+ifxzsSPHsLuifBibyUxcT
XgzWnQdoLc9oNufen4uY8UV2BvA7U3DFixCLb9CaGiVNcXCqjxLmT1EmH2VkMdBkZXGjJGUu7JDb
FN6bINnrkIYLTTvNxjYuu1UV2quyT1zEJqHfthhLRuwSrZqAhQRmDKqArnXfHjWtvsxG+JEOORmQ
04ujIMEytXUcwu+xmxcdb3mN4x6ynK83ytPs9KeSeYWYs8fAth4BvFyzHHkPA6kq+q4Y34dEO1tg
JofBXlVZe4yaFgG++OiblIQMfT935HjFIHiNmPW7zIaPZJBJh6SBOhOBAzTbiKarPBa71Cw2ep8S
EV5DE3bUjAoTfW6QHcosfA2Ld30kRsTQX6TJvjsxxytNHzu/tbuNlcPf4DLb0HluDeMckNc5o9ef
66ZbV6ZsH0u5fxDUnULO3hvCyQHduRQRuwwNaSHqTVPX2zkmZbLv3hqopIXhbLq2n7wioZc/WNOm
NfahMl9zUycFKW/3ZkQRLTLTDdvg4oQBgULD2UjS3WAZF1q5b0Ppmj2s4CxZOwaJ2VlLm9+S3I7M
kLHj4ywH7T0ZQ+j1AwAFsBRaan3VzYsiLnngnMp0wkMgXZtgK7dKtLYmY/Kd6rmK6cFOw3GQFwa1
ThFUtQPxvYU/RhZJNBYqGZ3vVgnyVRn4xWq4HWJ8N70W1BtzQNU4yH5E7ourJilzMzn5phOuW+vc
bH3WcTjnJOKPQ9j6ZUK8X9yT1qIa91QlRXewSZEqI5Mc8gr33WQbnVc7w/hoq0nkiUEIV04NBhgp
TgWONgCpZUb3hfWcBWyaupYdZKITLa3+CsXXTLFGzO/DuIyHDOVV6d9EfYx0i4lm+1xj/ggy3Q2y
72r8I+/IOYHWfbdDhfbbXJ8HevgdgWY2EbX5NcjWjlrcSvoXaXQrI2o3yzHWkda4MxPOLpvd0hKf
eW3tumncpwxi4HJscqN7aNPiIw+0e6lFS+SXDmhZ9UI26//X96b373lceHHT1vFn+/PuggIXaP9i
0v339mSvzIryf/2P7H/+Z5PGX//6b/9lQyIlgEDqhWVvsYfof5+v6/9BrY0UGNkv9IDFdvfXMzEw
SsbuaMmYHQP/WTaJv56Jl/m6qev8X/6LlPi/tB0pNJV/2Y/g/ZCW4mDbYF8k5+CXVnMuijhRooxQ
QS1DmZPBi8lrjWrcBO1CvsWLHmvTsbBTDzdDttbtCLNVMmCl0qZDNpjJtYH7nhFJOI2Bsm5HOBvs
P1uBTUhqbcL5Zll2ZxMoDt+MVwFwsje2PNTbUspeGnVxtXHuwmo2MiHjGxuQzhPNYnuDBYIBZ16L
XOdM6Tgcf1tOMzUKnUzk+162NqodARzvCE4yWOYNs5NXdcfqFDQaZ1oGj2U1Reuk0hoqTflT1MgI
ZCna8XqAFxb1Y9BWwUoqSgbHLWYoMUdXGVdYPbPThpJObzeN9ZXAvJAPte0XHDlnKRx2Uywd2Bx/
TAVtV3KB7TV9jOggs2hliRGe5hH6opG8DE6srYkQ46Cr8wxX4YXlL9hWlLxDrYMpqEKPtxrU39zH
my4O/UaPLI8cYI51UTQehWLHLl97iIZlazPn9DkJeOnDJm+KEZPh2KxrMa6LirZkTxM51PE1623C
ga1ZSxqtYzm1rZXR9sM+flAKs9gHBhrcirCrnl+8KgTaPiYqLd0YxIojs1flBnVs9yNP85NGH2KD
vXCrNZGn5ERMd8RFx1lMulZstV5jT8GqrfNvmY5VPBwN4Isla2SbqN0xyp+Cjt1o0DrhdXb7oGAx
3mA0sPYiamxIL8pZ0IJhjtnt9QjFdDcYayXWFr+MMcBNq06jVivHsTRDriEkF1mq820g5Y9yjZh5
LhsDjsu21ST5VmbYxjpxU9vBOmlNRu97NF6luo49eR6OhkRF0pnFuQwsgp5bExlmUF81hbPZyEeg
14IRgqKfkjjIN6MRo2ayqbPAJhs3yXqerN45hVrwUZuoHZo4w/zHX9W1fLjrduj4BnN4ziryWlRl
tJ4GbDdT163LYrLYdu3gAPmJnNu0BRGUoDEI0++TXNPL7wl8KWrjEU53dciTbKvJpPAg1mEILJf+
1BPiaMexDaRb/qzx5Zu9wmw1UBijj6TlFlNGUBYpePJgXNSeeDhNc8dBB1EUyOxKgXJR60L2ewlR
3dC/tXWfuZlUPOqjHW212fhoMvsWl9Pn1D2E/YT4Qh+DTUn+WDjUo2dHpTebsASADhBQyBkoHoJx
Pyh+nEnf60w/TOGlEvM9yrDABrgCZzLX9mrDADtVsQM3hkNgEdPTZDY9Iy0UYuWjW2anraeMlAI5
ChjV0bF4EoNmBRhqtMSoV4oWxK6hc9KNc03myaue7A42lJSGyMGcck+okrNVcgUsDu0M/jojgzoX
AwXnpbiOdoVV2SpC3+zDJ6UpThzLBVHACv9bDZFUZNMlqeTBz610m8jjcAwi7uguQoqYCEwLM7bS
QGIBq+CAZVbxEhrLutGpJ0mD51fEwTUseturgq5zg7FTVpJBqvZkkjJROukqa4i47KlRiAu6TgPR
eHEzlp5R2T2jjzncpCLeSkVNiSPzPNajvBU6ZYpT4Rsb0xSLqIFBtlUvo6ndJDXgtCxN8MRK+gtD
X10mFa2CU9M3i0ZUEsk0GfQ35WiNRGdRyeKuRGNyddQQ86Oc8vTgPJ4gnxuB8hwUJpLiuXsa5bI8
ZS1xfRXv+tQCHMWe+gkKrHE5oLSMtzO31FPhLbGuzZhvFcpNYhP1dZl1O6sbfyQGsob5gMEbvoqi
oMYsNHAwpCUZM6IaxyTPdC791qCmLIIEMUyu3Ycqu1I3M3M9NtWgrKyMfaJq58/RTB6aOe9WspED
hjhIU/o9KBvhlSPaAn2cjlE9k6Ey77Mc76scTqE/JwoBN2aMDc7E9loN+VPTTW9z4xSeHZcmYqCN
3jqv7YRJ3emi0BvVdmuDvXONnOsb0ng/yRhN4vGmCqHuIOfncDQUsqE4E0WlUm8zjlPR1On8Yp2q
ZoC+POhoGyVGQJWwH4SqsEgDv0NmqvDQ4qu2aYca267oiGzcVppM8ldjnCPbKXdORw679GhGIC4S
HSdrxrdesgjzk2LshN285Qnp1YkFnlwOun2ghuMhVct3kyc8sdS3RktaKnS7PnxpXbq32qzcVIQx
IAOR2T50vKppStRGbhd7cRCSYAkQqbNSJvXgTHRp4BJ0CHV2hWHTTG6qB24niaq8i7S1RfT8qpLC
9DTn5ecwV9N9ztSHziLJgB1l184NuTDysLRY0n0bSsMxp6FrZslT3WqKl9FKJAoN4aoepXSz0WOR
2zjSGHemOPLpHxm+VuOGawhzlMNzJ+HBVWvdl5cF38m/t0ZYQs5LdF+NKEB63TxlKYMkorrMNTT5
lTMqiR/oEv1r/sAqCmOmrvDFcGrnpzneZU1N+mzjHMVkqSTCqJ5uN/iCrOaSSdE1GwHlSWmUY7kP
Zn9oI7TiWgLCLddfVSmON3nYqXs8+cIdKqF7S1FQ12WysybKFlYxEiMDQh9pGxC6JDeEyRgKJLZs
pcad7WlDmO2NOHjpu/RxRBcUdVZ7LE20gC2GZo7NJLgkZMgdfvvFyWidyXYB0m2WL8LJ/awvmITm
yp4UzKY6y/j2VlnFIDGKrY/QGneOKpWeHsz4QPv0xXCKoz6YX2n7PNqN4EyKDC12fnQN7iilTwHc
5tVHmJnHPL3KJrRFo1timBWJHOI+Zt93yt7xhTZYfiFly3Ia+KAYhnNRd0c7L58e6r5E1lOoHJ2y
6jxU0qE10k8y1NJtqGhEyDfA0nLl2E/aqdZr0GXmbbZFTQWYsghU62QCocZCxNwhMjleSZeqDL+3
dfIhSLFYUaLe8+DU9TAiDJz5tN+Wl1EgFa+oI6ViY+lqvhPGt7yjyBTU+IGr92H3LU2GS6gvasu4
3Q4mh1Mrn328w17GPp6M1ArxrBReNCqXUEzAvRv6DRzxJDgzsvOU0UpcFWa5S37YVridjPFFLfsC
qV4a00nhRDXE4ljrtnNOCs5bSmTvp3BxVpXao2hJqBYq/lDT2qcmGvc4aj+CaZR3sVNRZvSt2KgS
5UVcjd9oxhyqefaKiYDUerykVlLzbANuKW3MsFLKcysnfbueA8135O6ZeqoiDRhLZzY47hyVBCWZ
xg8z1VaWpp/bsPrkJ+bhrXKKW9iUI/MZ9dhYCRCESJRkM9cPmLIpbkoqZZ6XUwLWIoi0rRI/Y+zf
JMJ6CeJU3ktWqG97oYI8sKuTXSb3yoje7aXvnBbiIgZEgWWZ08qd+yezizdMy+DYFccyEOnBhnRX
o2CIY2RfuZ737tS3ZBnNtJM4tlONxy3NlZLOj5xrYiON+d1EvjoMYboXkkUjiOhti0BiuQa2J1cn
I9Z35ICZK/ZQzHoZNhhDWJGvEW6UTUjHe4SRclYxLko39sBJOK/PU4kQzrLx7PKhrobJPkpqe7EL
ABCRVV3iUP3oY3S0+VAcZpsY9ol5wboVYvKbvv5eKe1bJ81gOK1+X1sowdgnmHXpn1n/JJcqYVBa
FLmWrjfrviQyep4YLFmhCFEjr1OUO35gaYjMRPelG1AaMxvGbtRmsRfWobyZddmVI8THKaZL5LAI
fe1oelTnwneUSvGc0m43ZWO7hZzwXfoIlQQioaOcRYQomtZ7Nkn7qY1xEoqG1KRY2Ti1QUhFQZs8
DM1pO0qsLkZ1MmVgGkkApwQzwWwo17A2xK3kRoZWMTzk86um9GJT5X1PKVR1j1mgXDPmNbchrZ/T
3DBXSaR/ztG4PLPR1oxbZaNpeCpjWXKrJmHcRoOKGZ3xokdoIQigW2XyqK+jrED1kL5OxfQ+wGpY
hcfJmDdx1LhOVMpe0s7VVpZ1lpdKcos2eR6U7BFnEZGswWWk1qUd4066inWQWDDRJZuWPkrQK8ra
WDaOMONziN4HaoJVkcpHuVLJbezIQVezk5n1SIXZBfXsUxTVSxjgHpmqDglI0gUrK2daJyfXzEwu
JUGPXFtBmG6ESHFObqyJzw1axbzGdSAZmLki80Noyw4fjg80i6+KymFBCblChh4oUijVrExSfYrL
fk+NY8d8TyeAbKWje17VWsjygCx7UjN+AifC1agCXY0yVT90IKEl6NCrzITLNOc2ZnQSNNteUbeJ
Fcc7pUazOKQIb9I83TrCwVmJMdi3BidzhZmp+7FfAv1UMrjtPHezHpGrVoLSzJX4ZgXat1Fwc7QJ
T0uhL6OP4nGoUUJKBe04S94q0fcwGj/zUsFYGWsAp4zaLQogfIYoZ7iz1bvTcBmsAbc5n/aFjAa4
KOJ7bPeUSKSYxrQA4mJAsxqwMhQZI7Yy759bnAO7yKoZdxpBzxNPGm9Ep8yfJpMRr20flISnMK0w
g6bZk17UW5Fmb7L8MLTikVjUwTW1WkdIjVtWBUGg5iZK7Wna96VN4EKgb+Uq6tcdSaHekNQ3PYm+
2SmEIcMcOZ+xvmc1qfV5/D7B0vE1reEIOY03OSZUWuXBhXcNt6QEiWNx5hoQ2WcpGuSalYdOBm9S
ZembJYFNluHySE75VVrpYxHT2etz0qY7aD5gn7IdvuS1IZkPQixzzqT5ipFJdQo6dHkiYSkTDJ4X
DQBoSXMvNyCWC6bWNTrgtPrMkonOs96hgQ4ec5r7XTaeUtxlXtc15rYaWIiz/pZEc7Stl/evt0pO
4uPkIOEmu8GRXmG33iPbOKYtt2k9dj+qvA6QzPd7Oyg+CX6k0b+0zUe5Aqyr6S+q2mpIogqUqUL9
3rXZtRyBUlhU3MEUhedUo0Yu5+SiCRmTVWispdB84UWymnXJK+swKfMOZcmkz6de6wEE2/Aamlbp
N7NQPKuGO1MW6sFy1uEI6mKokcItmavVYGDuadHY0wRYtVZUbZJOYXNWyKnrbO08UR+5tLcnWpaV
xW6zmDaYAAspEwCUC0FMOyRXSX7pHUEDJFS4kevK2qWl2GVCqw8SCoIElPlcZEcCFx9ogA3bdOyO
TlDfOB2TG2C9KkF3EGgLutD5MZmJuQ3M8YHCgIJR1R85wCvuFGkkUadv89wxOcnbc1ZbL6lVFlgu
Nkn5EUrilIv4rXJCv4gM0u2DIN6lMruBIeSDHaqnLOmOUzhciwAUW2S3j2nRGxxwk97nykuvt4AG
GzXj9b7vSA6oQpOOE3NIi5mCIxSKn8Z50/SJHbdXioukmWi/xHs/2Ss7F9NaKxrmrvoyHEHxRQS3
YRM+Ur9MlclTOJvvHB7ClTrr5EVg2Zqk3mfBaSioZjuD/KOhLByYTM4mWQgCShdXjpDNHIms1fv7
3IinSRBaVtDm8SKFia0z2+2+cZhazQLy1QSBM9QJCB2y7mC3I8gl+L8Nrz5PnGuO96Mc6AsNtjC9
VLUepGQIXSUXdN1ihjCoKQ0qhqy9DKr2bLJ9IcxGkS/V02ruIhpuPOFVjetjrCW/VHM2vC55mIDt
eJFESSML+bsFiLy21hKjWC9JAe5nnGK9OdOrQ6lmL/XYr8NaSX164E+F3q8FUN9tStXAEbpeWxnF
Zq+1lp82h1lSP2YDoZseEp8cpxBSohy5qx5WfvghtxWWAM5NkgXvV1Iriw+A41bCLoIrIsn8MAiJ
YC5Sd8nl4+lAMy8Jc8uq/6BAR/JNyZrdoTEifpiTcE5rHtOwIjagYUeo6fCkToB4EgnGqukdzovB
edKl1ou6RGUbt19y5TZYAe4KKQFh6iCYDOsXW1Sjr/bBc9N0b10lchqcHWcFkmc0gNqZ9tho43zr
shR4ywJGntr8QNtm3IwN8ZwGugtTPSNeOQTBiIOinSIvHY2LCBWEc4NMB7TOPpVBYzW1Q3+wsxf2
DG5kFL0bSRq5Gcm7tLqu8kHHXNSqo/0GW1vDz1T2npNg0C/sfB328VtfcfCAX/IQaInqB4l16gZO
imU81mtJDx/bEgmOk2nDymDbhtslHxsIaUFS5RsnVIe1mStvyVw8FCQB7/KexbwTyo6HkGUF+Qtp
y99FVAbsAjSJwH/irIGqEsYyyoIWkB3iIC8wayqVQOIdNgCsBwZeIqFV5E3O2YMo5nE1O/Sipay8
d2WgbiaNsIRZ5Muh7TOnxUcgmA3ERQnu1aheSk0j4D5uT/qcKus5ZHEca7GxVeSVctKiPq37GjJa
u3Ykx1lLzsQRu6w3kk7HKBiH9NQwu22ciqZfg/YkGUVD04wenx0LQJmJtspCEzcq/WulHkrAPDMA
dg2AW1rI26AKSa1FSjvr3XtSpuBwb1XS46qUpgXEz6AvVGnpxEubWEu9IXwv5CA9KSWIITWgTTGP
rOAD2E8nUDm4hy3n7glUT95K6zG3Iy+Y13UeoiliYJtiUwqK7pazSYewPWmGoq0LzhVGicBJKaLb
2mWocC9sbdvkLeQJVZwGuVjT5D5ECi2HYIEEymZxbVPpu5wjqUo6a3RDW9xmCWfooLx1PQ3/MkCG
njjK9bff2ZyYvSKLYrp9Gj6wCaFbw/B6G7JkBprcrmwLrn4zBTEymZAlHZGWHAxr1eQsydBALBO/
H21DqzCMhoeG1noVR/B40oSn2Z49es3bvuFsQz21dxjNbk0HeUli4ORTBRVdFOsYt0zxKMvFtYtH
wyXXtvamJFnPJYEFqpWX+14BcbJsV7HMJ4db3lMKfViXfXtW4n6vpIicpHS8xtP4o2o1vCW0ay3V
Ys9sWuCIgUA8Zo2HCc4QTe+B042ASajUOcUvG9Nye7h5Lix/YkKqlzirtax9i7t2XEtNeq51lGFt
2v+I5+KFgNrc19BKBwxGkc3M9OGld6FaHI30WfEJoT32CZIsJ6A92hZn1Y5PZSxZ7oIx7dsvWQ6f
c8Yox2Yu3jJBPD0L0s0ezfRg1sUxsCuxyZEGxmmdnwy9ealkdOhGFCVeJv1fjBFP8WddNuWP9r8t
8tzPEtBiHEbtb/SGv/9u6z/4v/sHTo/r+69/4B++YfPff/ty+FUu5Ip/+I1ftHE73bqvenr4asDH
/xUdsfzJ/9Mv/kVVe58EOa2ibNp3eqjf/2GYaCEUIYWV2ZYCPEhDBvu7U0lyGWGJ/jyN/Jff4M+D
yQWNTCwrLhOotSZWX6aMf/fAKBYTUDIWbUZyS5jNX0eTgNUMHDB8wVKM3zS5fxtN8iXQbwwsUdn9
eWr513flL0QF3tB/66FVlsHjP3holwtXsTovDFQuHgHQzyb4nt4u6SB15B0OIeaMy313JbJtUXuT
InX/aXb7lx/+Mwj0NzrH7/2wX6TBkjxMYxIx34o86cykHw+DfWXR89ptvU0+FuNC8dIebJKk8Mxt
KMau1kO+iZ/6jzRUveJwJhuZutILcGh8Xv13iDZiBc2D12us4dOEq1Yi/ioAE0MQ12LPf/xBWtli
7E9Ij6Vls8o5mSIPZeNfEvl+/wK15d365wvkk1HJZLK136w/P1l7JmUyQiPrcBTRJ33IIbNvGDni
vickEPcEF76GotBvcWf8htU4410YdrA24DZxePn9V2Mw2v69V6P+8tmGGo+X3tPqN5TnQve1i8Xc
ZFzrNyv0QouwkiUQkY6Wf78/bL5ggIyutrFu5dG8sA1Td6iXfl9sXzg1HBERHeWLAo7Wo55bQCiz
q7jYFpVn92b7h9c/IgAtUZC/++p/uVn0UpEHFMkYmvNNA3bIJSaPQ8mzSI46AhK8H4hd6h0fdUxo
xWW8GTDuTWKBxVbfrWK8OybZu9Uxvrc+LVB+H570K5RtUhuNU/I8uoARIEaNvrXnYLh6r38LsbW3
5hYG3+rPosF/+6D94YfBMvDzgzZmojMUwa0xkUxBt8Laapmb7LAqetTH5dmkB+wqPAvQm1waTNh2
liswV8CP1i/tknlMasyLdIJmzX4snaTTC0U8Y+dP1Vkdp9fkPAA2EWfxPrEtX9X1+fdvJ8QS/+oT
ge+t44ZF22//8om0kjmWqclaAcTbw7vECA8fk7xBf/zefzMppbwSXNb0oJ+crXXElxYlPtOnGzFv
G3CFx+jaH9f5Q7Wi26z1K5XL43JRFCwUs91D9LisDOmmPcQn4wFMuPrM0+MbhyUDOiqOeN1s8N5W
dIXUV5BCbPrDRIP7One7+Rrr5AJE7mZZxnZYk4BFLW/jfff14JBtsEREW6XfFS7DlpV6jU/ttj+E
b+Vpia1rD+hOsU49iG1Sel30bA4bw0F58Rk9zD/GH/kOU5lvbMid/cxfcQqvjjE5g7voMfGIOOIp
yrck6pFjaO++JHfQVlqztnEEEXyAjEBsvvNuqGekbectbMXdcQBv1u7VO2G20qtOtGG8cfzf3gYk
iQQJfS2Oq2D1yajfrYmyTN6/nVnQAJMv//oRNJtq/VwvD6C7eqdjsdLX+KFUmCTlOiNor6aqXqlH
ez3dVYu1UT7LG8yFHfcboCSSnzGMu4YnrW/GlcxIYhh+/3YxUdz88/NLsBbbKnYV3J7/eMMz3pvQ
1SyLvXvXvPWdFGkVS+LymZTu/QPczKYmC2N934Epqg/2vdCxk1+gMrrBUfAuLXyiwcu4rV8KzGyW
+1WvvhG6WHmr4/vZZgGKDtPkMawhnYVwa3qvWAyz3q/K/R9cy79ci366lkVu+tO6zrzCmrqctWg5
YH0/BMy7tMf0x3BLPO/EIItrslz5McYL4iHqWZnH1P0CvfRAqgYgnXu8qr/Fq4d+9SVf+f3ug/5z
uGMZ7bwX6sxzieVxpGNAUIa19111Hazc82bc1JggwTP8wTal/6qO/XO18/ePZrncny6HNkwdZyGX
k09bx9zNFZO5FUGQPH24/ZaU7xHTJElBuBWXME2eEP4JN3Lt0+GupI18zQ5MP475bnZH4kL470Li
A5xMMDyfRbXlVMMDORZrZifHP/g0/uUu+/di7dd9rR5LtY1pMPFptN6S4IsN/hjNlcuOm/55x9U2
LwzgVzz4qXttPEDS3E69y+cReOmT41+Xza7z3GiVrvXD0+OT4PEuVkfyO59aFxih4r6Thn5O3O+/
/+LJ1P6Xz8XfSk31l1W0VIo0NBdBkCLuZFChNo7cQ74C79WTVIG36OlyOq3X3onUdXMV+kvsurkz
d8Z5x9K4RXNMHdE83ROvOTX6Kr4lYCA25VcF54uebLnNHme0Lpe8dPvGDXYhy/NVxz/5QSPEYq3r
+Zhf4xWP3cy7MfMrZtaNRCbSp/9tISaKZYFiZ2H/XH2Bp92sPsFA7PF1cnAOuT0WmMbKAvXoOxuC
XfAQRgcw6dt2057krTtcpp3KnSut0a8RPR/4N+Nign71f6guKaSX6LSFIHhjdFG4SJia3WLipBTy
9Y/4EqcuPsXHx2KTXoqn4gkGLPLg8FHpTxYRwixx6oo8ZeIivKVlf4gvqQehhHjwP9jwFG3Zk/+p
nPvpRvtlz25sQ0wO7WWK48rfdv526yq6/5rYu1d5/zoA0IIK7/XhRMztUvEh5Wv4CsKZ5emn9OOZ
+WSkuCYHDQZj5x2XRx1EFt1jN/UeiZ1eIG396jNb6cDCX2u/8lj5l09414LllEGR7bkPV6H7lONJ
du9fDjtisw534z4vV93r0Xkj5oe/Zv5v7s6ru22r26J/6DIDHeArKsFOqusFQxWNANGI9uvvhBw7
kp0vGXn1sBMXJRQLcM4+e681l03ABe5ciDYUOJWDlGojveC/5VK+rNkuGO5Zozfs0LGxkaUg7c5+
6UvuHB9nZV7d3ESrQ2LR7Oe5fVzzv6Frc1oYp2RyDlbEEUgqH/j/FqcKNL8VaqTPrs2/eYC/joHg
FRRB4lHFOV2Gz8dAAqrwc4IhQMIwwRP/OgZKU2jOHJ0qR0TCI/5SqAKmBYQ4PeIHzRYmw0/Hvn86
Bn4sOj9f6Z9e+PQcPu8IJ6VVxn5UIjt8EhmNOyq99WPMFRysxSOonyOMEI82vH0PotpicVf/LSWC
rPe/uds+PYeP0+OnXUnNtaTqG57DuKo36fI6d9XFbjdeA2YAt1hYuo0E7wN9pxJCfVkeTtYBZToU
yHBLSTNlcQNB24z+2by+Tg/Qb0PT9PIFMLvMI9B4/cZdNW1tk5G9N3dk5w23p8msCVhxcIg8XJ+3
U0Y6t3V9O8HxZqb7TGdJcXad54yW99KYqZdZR2o+y5VXs+cT5euEKvDYXygN6V1SsfB7yjZyFeds
pRxOC3M7X26bbdOfrIhIZc4aAYCJbefqG20HdoClFgmXueNBT27iXsNIgGowcwy7WrUT9YiC1asW
jKZ93fHu9hn833w1e+pwzU9/TwlIwNZU9A+2cny4rM+ybnbEOmfH6ZPylW0AXukejcany33/7fL4
cp7n8vtlfcRcBRweAjytk59KvLDtszYU+MQKNs/ruVn5fACi/YycZnoVgW3Y0h7UAO83NYFVW5B2
RE79otsy9jxoV44X2owaxofBUdHQRBhnTF4Ikrp2wcaTeXxa6aZZmYYvnm1H0p0ucYByFnduszit
ZgwYSUBrkSqZ+XbaiebkBaJvCQO7xdkrunWwmn8rP37H1Qz+PnBYAWkTCng0Zp8+3l8osYqCxI4P
+Mtq9usD/Km2J1AH/MqUuvcnGfv7ajZF7aDqJzEXMf5PHnSBuC8NdisKeHlqObG6/qW3l3DLk22g
cBlNYvn/spqJv+zbX563Jv9UYoVJfgkatcGju1ROTinsmpgQEscDMjnemKfI/233N0B52O7wO0yc
XkXhjfnf+5ssEr7EW/v1ivjlAf68IuZ/4Puf0/eS+AxVQeZi+0ElAK9DNLgoC/xb1tkyv+9vHxhD
WRWADn588F+uCJDrE+oHZIEmExX9X66ICRf/daX6+sInU+Ln/U2M0PQhMVI5MOAM2jHkq9/vAXKc
/N7fkc3g5HbqJC59ScuwfVga1HLMNPgx4UIeW38GUHsvrrvOr89WeUNcrjsd2grz7J997f6BJUs6
m9Wt4KrLCbQt2LlzdjM3drtFfXdYOOvxMB33OhuYl3W2YQ9/44cqzyVDdwvyiVNtQn69UO7RGTJ9
QhJt2BufPsK/WbPxff7LW/HTVk+Mgh5c5rwV9flNN+Pt1IGSqdL1tU5pT4YNGJoeehs5DtFdsWD9
nnFoZ3uKVxFL+HVoHqltkcJybKdLxXvmA3eFKTs1Xq7ZYGcn6KS5D72oxz2/FO9Ht7Gn70GzIWbk
K9tvPTs07/jqGVCzP9WsBAJb/pFcTfM6so8zyuKRjpfjj6ZrvvGG7LdEVrK3PiD6Z+8c3DWDJt79
0VH4iwdoxiU0X/oEDxMcRuJNrvd94+JaWQyLCSyb2VehDRnSYqbm7L277TIBal5YCwIp+b/WbNoT
y/aOPby3HrahtRKOTOm9wVzQezQX6+X0uXiGySfTW+Z2RQrsUrXoiobXa9272HMPJYP9hPxnC3f+
Vr3trmGSWcFqwrbkFpmU9R2IusVCh5o8t98PPOA/f7RTTME/XeQ/9/LlZJ52bZNhBEcAnNt7jyKD
A51zR4+hMO+mALw756Ey54uDfVjcLJewa5dchovIXLz/83MRhX+5zKbhxuc7rmrzGksKTyZeBf1H
sxAEkQmD57G3OYXahtc5xJ3Tk7o49+WtbhpehafWJ1Dp40iEGg94UuaIhC1SVRyPESx7LjBozTsg
1msKqwtn+Mq582p6ad9Kr/C1mJIN1or5ki/KqW/E9bBFG6i56hNqNHBWnSmYV9YhsLjRqG/5T5xl
aEF0XhBpcJfzgcf/gnH+KIO+FNdfFx+NVe7zW6HUdTeUNXdcETkn2qRhbN0/DpIXv8Eajs3NaH+w
+w/p8kRhKZuPc47N0+qDKI5fN639iNkHFDNCUljWR29qXdB7WXMT5Cbn92lZmd6M9Z1ypV2tu5cH
pye0FV/OWr+dAD/IP1zRqtfhvmTRqn1hukH8udc71dPMS/e1X2yfDqJ1IPzhlf6WldXcKB+XxO9Y
N6Ezk9h9mIYJmgDu/tO1/0vdpAkzeuE/7ZK/PsCfu6RGRKFGkLFMjUOk8VRw/blLTl+RRZXxo64A
DZqKo++7pPQHDnuFXRKlJsO6qe/+vW6aviSwS34cHA221v9wCNR+WT++Pu2PtuGnAxjf+3Kp5qVs
dYm/OvmpmZmv2Qpdodu6jTIFKE0lvsTqPl2Wka9eDUthyR/iJ/ZRGOrXJzvfgTlT/HZF95BuPB4H
h63Tn937LiIrfnXDhXhUt5yizhzC0sNpF0/LfJv42s7YTdTKejObIwXqNp8+lr/Z+eb/9vJ+2viy
Ok6T5IzcsEeLRCHA/GiaX2Srgr3pXufg9xi1lmhwqiIBlhPj2aNxmy3Rq6aOjx/YnqYYDNPsfG14
MOmfphXMo+22AHJampx4TjZtxN4iL9B6eTte7yL686xA9MkMy6FlnZsvxxeJCWtjrh8e3mNgoCYk
eTB/NovwtFN0UOPYiy4SaNTiQaq8HqrrijkmaK7f9X6kVcBInpQLDhwG7RM+uP9dtWr6TBS4Yz9X
rX/zAH/ej+ofmIbBVZA4Lgnf7ro/70f1D1WfJrgqxAqNcwln2+/3o/gHR5RpeZAlzizwvP+6H7EU
TwMynWgjziCq9t9YWvrPtmGeuDTVv0gnyTgXlGmT/XRHhkmPwbVSoPrWeMvFAeLzGGte0YdbdMR2
WXR7nGnAoMduG9TGVRbNtliktxWCqm4YN/kYkPw1HPM6f1QQqqEw0xkOzcJFNgiAciizzvGyqbAd
RtU2PRluFzGy0vtd1dxnGsOib78oo7KIo2pBLnI8Q1E+my2LUHaauEr8oDgROpQyz7vgcjZLBY/X
7DRbRoECaCiq3XMZObNWf5QDr4thwca3p/l4zIVcNsW8XxnFi5rORaQ6BqjtYY+CjskOamMrbq4L
xpB0BCqki2MSmRdEAwISn8lF414qGK5Qhy9n7iJJmfIjM+3t0spXSvku4u4t+uIx1OaNewpfzp2+
PZdzL6YKyOXorlapIvN6jYZZt9s+B7RQX517ch8ScW6DSdsG+bA6d+kWv+JlEcij4JwqNAilvpsF
17JckC2tRCA5ZYM40Dh150p+m7XaLhYIOpj075nWPZ6q/Mj18nju0UVm4yJIpOO8yh8zWV+RcbJU
jNhvsOpByXBHNcwW5Sj7l/a8b1P8SYqwjxPoJBrly1DwNQI4TqijinDfS1u9PES0n4d8EeL6UvGu
dPVzAfZ71t5JRWYPhEjnxcB/kC0ksF36cOyJr1bxH/FkmsRrZ/FtW52P3XjBXnyfTjbU5iXMUjdV
24Wk1n5cjqsKAJPVDojrWDV1tXwLAXm36ViYQolss48WzWm+vURdaWUhQmcDwm7YvYXSbaHMu6tY
J/Ysw3LWiZMPeYaFdOjUd0E30K6eDE9EqKteJkVs32yyE96mIuI4doF1qIbvrSGtxiilfhkKryl7
s4QhjLLaLUKdfUZDnhhwWeDHTssWIehJeJiXlSdkktvo9b46STfCRcULMgMkh382mGeu0ciOwQg+
65EyGvIm7+fugGltsgr3Q/xSDny+Oel08TaI422eh0+XVL7Sgickpm6u3g4SSogyaWwFQtwlxpLe
mJKQWpXAI8xmracm3C69sGp1BoGlvCLE4zj2fhP0z6WK6ph2laJj1tKJd8H4PMuwEchquiBW1M7F
0ilheCgSzlO8LrNRX5zQGOLlcoQWA/Yik7Dd6PN9q2AclIphM17Sm6IL1uMJmydU5abYDiNm0myw
NQTyJaHZYSzeDecbRJK+MK+wXWH/q6qXPrgwOEEvWwbG0Rix6p7Ohj0IysOpON9kHQzw7vxYY/Oj
nNkIUuk3fbKejyWxi50OUxuzylDdoDOhJO0kp5NxbA2BjScCJ1NxdqHGP6VZYc+y+4YxjzFHdq8l
t2M2ugmg/rQJYUyn4uKi8GlKIfHH8WasNJOg5+t8flqFWrTS5U3CcPciYaya+CrMKuW+WFFR+0M6
JyY8j5/LscK5LxPPPUf4d6keZ1g/VkLWL+Uh5/Rl3Etq6re0teNuSmbHm5mFd/CyLSyG2zjvfSGG
mgszgLG8KPaWiPBYSN/0TtoxrruNSkWyVALZ8gsjzZnChYPps6ogu2gbvOjgauLAORtJ7LISLaJL
v07TzumlYNuUl7nbyXqIVVbYGLmxGsZ2l7aqJ8X0Q+uAhSuOZm9DHt4Uw8gg6Vmrzp6U4EE+FfDO
inV8ftEw0SAM1TP1ACrv/hQqXqvHbj4kflFSN7X7HttSMBbL5pzs8aPUSEOHlciEtyAPPVIO5350
YkLao2SVastWys0MhBavB+1/h2tUGhy9FlaagpE9k93aqHU3qIuFmmgucLTHnGWqx1JXi8TlxPVL
FWHAVLPMQwbOByRvI0EG8VXNF1Hf+KVelk+xIXn/V0ep3oUXnT5DcXLPNemNFYbMulCuLtDPEh17
FwT/cZj7BXm0Ek2DsPc1Y3xMIxzyUhhelfiS0kE+an1kBhqNZYmVrQsfkrzdKnlCUxiisTG8B1WC
Nf/q/4hClljx0Jdn5Xmvj4RVhJdVks9QxpJlO1uVYfIaKPI+RVgkXgZfDEgkCBcCanicxODps2t5
jJguBtzRmRw+RgjhQVcQ1S1GIxidU1Dh8Q42eVc6v2tZhkBI4/ChY3Tm+MEA4J/KMgUu1M9l2d88
wI9mIr1Jess0hUGXwRn8cUya/yEJMkxViRWOnuHUn/xeltFenprLjO5Ic/96TCJJhUR4+GI0wcGP
qf9pWDZ1o39utHx55fJUtn0qyyrZaEajVSZAFaoNVBEJoh1BGijM2mfoRcdOJO8hfWvnGXrsZgHP
1R5UsLidYjUX1crIDUhAHKaXS0ZAB+kNs+Koquyzc6N8kcXicdapm656xQ93PCuJXWjUSucaHwPM
lfy9zzsSx7PF0M+9QiUtXgJ01uiuBAVDSFhpxABbRSLfDgRAFPLNKU1s7O4ehfAK/soRzbBjDJjz
2vNGSbHhwJU55W5UBDdc0Nu0cUUF9qfoZdX5SZBL51KdiSDpnitFeZxF5OeKOjQN4tBn4JMwluXR
q4EdCcQOxm1MNHhG8T0pqUfevbBPwmY908i1DukGsmiFekPxEA7LDBceb6Edt/mxkQscEVDALKPI
j7AKlmmZK2Y575kPdT2S7nJ2cxaDfdY+ZAJjN0y/CkaOyDhIhGczwHQK/VBnbDyZiLMpj7wW80Xb
QLFmY+qAQwULOQ7fSwo2s+7r20gpXvEZnx3wimYMD0oVyuOJN04sw/Wlq26yuCysrKlvonOGwwyW
SQ+D63LS3WjIHCkxFlBnHotofhhP4w5Wb7UmE9s6R5SjQbqWxrU2yksJhjt8Ndz9FKggxOcz9Bzx
xWkjw24E3DJlgodMmeluqmWbvLzMnE4RX9szJXFYsAYZ0lJG2FRl8YOahvRIMYi4WjxOPtfWUdvR
aypjrQJdCeB8BBmGtZ72X4Dbo8I8EbSIT2HaCCBlMF2uQAfD3VGxH3dOneX34Ogfs5kKwqB0ZOwC
c/WOQ8FbU8m+VnLYJwVCnPXmBWzjnHokMZTH33bFQx4AIBCg7/Qrh7N/WvEEcfaxcnw+iE7ygJ8e
4NuKJwl/oAlAAaBrtH84b/5Y8aavTKIEjpykParTEfD7gocEgKOhPs1xUIRL/C9/tYUkmXwEXaTV
pKrU0v+lL8ST/Hm9+/K0aV19Xe+6k1SFWo5kibi5Dc0SUpIskK6OApi/Nh/vW4SgQHyKDR3lAG3O
4N3K5ivtjcGc2Sfr1qCZeDFRa9oEztJz78zD4vU1MskekCxoDp7i1c7Jz9f6FYXllDBQm7tCsnY+
84BJfobq5eWNuYtF+7dPmULgfuEZzPmPc3/z+Eykjt0u915rkt2QgN0/W2/MFcCO4JLH970vLLRd
dPWfwNKajPJpDG+TRe7IDn9z1wE2n7r33cVEMoZGzDcUO/MYU0xNoOMJEabzZL2sHwIa6lNTec2Y
oOVBnGlisJ8ekxc21uZm8Q4kddduiIBxBhM9zcVE5kRRuLrSnom2g2WPDYVuPMcyO3RP3jvBMPZ7
tzjd/L431dRt5cKeJPN0P/+xjNDEmTap6r/eVL88wI9uK8oZnVtElSHA4vH8UUZotHAAqJMe9i3y
mT7sX3fVxzwSUQMKoCnz+fNtpdBNAWzKRvYxlPwvt5X4y4RkarfyMJQxNJq4x7/eVVo3q0KplOjE
T8IQnI2BA17oBsdZHi4ZUgDvaBEt/ksbVBR4AV/HRD9935+qF60CBTqL+L5ZLZthfptqpjpu29Ed
isirtIXihMNOB5uZybDau6tkZBbx1EiEthclh1eCLJazpF6Q3rIkWwUv39N5xEcpAglNpGUbYJCL
8J4JyqpJSO0KEz/XFHzD626u3gxn2YsJSDCyDvTOlTLLOSLPDnJSPcq6LaLvw6ueE1kQIx487/Dh
C4JbXwAnmpWyT7DYBT5GPklx20tt6U0KhsYb56nVNqFnpPqmz2ZmL1IL0XWFV0r8mdShMgESHmq+
BEW1HrwSvFZ2355BTNKKznVApSRfWWAUUKPvJ2heAImMI5VvNI4BxjElZgFNt7LE3Q0RSU3fZ6h7
0FkK55wDNnJz7U4pIYBHVoKg5dzt6VJan7aPv2lgU1v/uhBzySCeQD3BMF2ZRGSfC8/5vIlA246I
NINNMlwV8ZOS3yVqYxbCumX9ObcvRYHjUn8p83fOxaaEUlnvQDTA8ExpIQKNrcN7I7uKTpZ08pVS
dIM0dmh1Egl2nqxve6F4qrQnMVwJ5zcNOs0ISEsBWi0AkhGgpM1zwYrli42+e9P1h7C6qfTGLQ0y
IjTJPc10J46OxjMIV8Koeos2Tw/37cm4n6wWJQXiLWL6p+E+W883wAwuL7BSkup5srlyMgcBRPmC
I7HyqWM05ciRDKFjjOPh5oK629w/QMsYrcwf7jGpnAn4Gkysj+IBDJbRuwV0BWolznGThdPE5tee
zGQbXydP6FehLQwUUCPDfKwHZwaxNfZURrqiw5RsWBfbC4lu9scQObR4Be26VjYNl1EkEFHXvhtA
G0aNVxZLgd9LZz+IsZNnpYMvoVAxF/nn3DolVnlKF3FDL6p3zngXdUfpKEd9pb839Ns2coWHMlje
pevLS8/sn/CUaqFuwjUZCOgPtD2zkfYuJXbW9vDUlutync+ccTT5WT6IjmrBpLVpBFewhkxhMfkB
Bre34j3NMdMRvX2/vBtQD2s7bZe/IzedZufgkJzGCf2K/a9gE9p2u4zJOK+FLYjAk0VuvS8EMj8i
duTe3aB7IPvcJCudv5vmEp37oE9Kt0kp/eDwnaa36GmKkJ8m7FdMXTE1XTn6YdIUF+YTcSKFZXmG
b/jzrWFP1huF8HZIbZa6qU9Pgmhm95I/e5Jxs7PBIzFnwlt7hQuhKCS86Loho8YUl/hdhL2xBiPj
KbZ2dTKjbb2u/c4fN+UuMvu3fJkvMeKXe9WaL/Xl9GoHFxVz9MRzPPv7ZU/tcfZeiNpxZttKR4p/
dxKds6e/kGNLeBw1xjEike90lT5mKVo1cVXe0K6dIupmW45uKhCB5/a5v5ty+05XGGKp8eFTUF3M
qcn1t1oOkaHhKg2fwNe+BHzjJ6Y/5LpNgkD6d77Mc7SHvWKL3qQFFtyH9VPolrV16BYomXMyhbn6
KaAuFjGcwmO2KheAZHE3cGugeIz8uDIPKsEshyti7FCQ0G4FA4nA+ob25GYEhmcn69aF5sAPkTxb
mkTM7i7Le/FqvOr3p+vO6RxOVQu0k4a1msc2J9PIK1fjw7gXjrAjebluBfILnSX0B4+46cSTjspW
OY4P4n7RQQz0wajwEzeOcIzv5Go5c2V/ymkHRsmITDVLp3ZU83aBQSVlRrYrvdi83pXmZtM5j5m5
woQibFNzviY6h5/HkoISR7YXsf+9Z25OOjB4QY9c5avDgZNzZi6Iu99sbsPnm3e2SZ66agvHbJXM
THw/z8kkSAW2TJ5PM6MR7On2JbDkh8B5ZebBWxraZcvLmS26w3BYaQ42IPMyvQGv9mUhJ+aBJOtF
eDVFO1ebxfkqP2h3+aEnHfHxlJrx7v1AUE6945TclUvgRCZxD7axqlBOJ4uhhk5hdtfdbrEppjgt
OCXm6p3fVJgToJbi7xoc+N7rkz8ydVz3lIoPU35Qvxt3iBW7wSpZPe4RkOtYFj19jUZglYBcOzsl
VkVebIjDPjRXKqZFdiFeWL1QfWnSdqq+jEOISb8t3hqETWIVCkxmOzn2ntp6t0+MD+GDH0qn4yNp
8P5Ii8qbtOSkWz1aJ6d5NAq7LkZ2yNzq24cIIsVdQPrX3H+9LHSb/LzzYtxj6jgvXsc9F0juXL0j
niAUlptgbj72u5z4a/rjFpke3lTUsoIjoiWkfclpGqQXgto57wQf9uow9w/ybLreF92KoSbai8K0
MjLQJp9L4NCcMJw2eQmOqmL/XxdfQLOTBmFhbUjc5MoJl4mNN9TClrJ8RH8ElA5KD+zY5jm+0bc9
k1UiLuxwFSyRM+msJNcs2ftJ1YO9A5URtLlJ4hXYR7ddTCnP6Ud2WG3tGFCjx3CTV9CY5j1HkcSv
BqRLHNVtAuSN5TTK5jiCfwdnqkwwtsC998rsWLCIAOUocz+ZUXQ7D1k2Vbsq7dfZikZtjREOjICn
XmPUzlbtQ/4yHKI1H/bpXnmkp3yPOesobSmixFfyYDiD05zFzj+d6E1lQ3e2wuZm9jthe15gGWlX
INDB1StoWQSTeCb+ab32cZ7acrYSdhl91hhugeWcbjNsaSyYJFPRSXi64I3mgsEK2zrB67dcr7cR
nZsfuAyGOtRTbrAQD7Tol8lTB0vSuoSwCLx6PcXIU978XyTP5E66UIRc3uRntYKhZW5Ee3PdXo30
YYJ1DL7RZmKnSlteCracnDrLjvGgkBcG1GsDW5uhz7CvVuLR1R3W9v5de/ltzz9EKOmKhixkSj1E
GPKpKvxFbSLpM20Sxn85//z6AH82FcQ/kP4aU74h4c5MuP9qKoiTbgRHgWDQVPg63Rb+0BjmSDpH
ozmgpM9tBeEP1KN0V5ltM49Hm/mfzj/qLz6ur09cng5In9qosI3V7CxV9EXF6Mz+PWR2mkQnJ8E0
GMen2yCeIuuDEBxqKIIJLN/bmN0sCm/0fmbsytm0GzXVbROoCA41gptrpqalVHgyjbCqGG+Kpn8H
43OeB15Tx0wAuCDLBh0GnFxErK7MiDupxSfqdjtkFEKuLUeLENII7iY1ahpXOoO0C8IHCLkvda+u
Lrm8UNt0z5QxX1wCFR171NAtJAJVPDWUehEhe9JwFBvN13ONcrcszpbUsHynCUb1JEuAKklmfsH0
SfxSUDKn1kRHGrubLuJ0xD2zU5XKvLQTfSZ3BxnFmhEsZsQ6a/ncjUoCJALN6qSJh1aGL1WD65eO
Zw2RpyQ1tT6XttFx8Eml5zBj32mG89JgdHdmrRTlFAQulcAlvRNg9JLZcxcp15Jc31VabV0ifWXM
o6WWBpxCaTZflNGqKMrLNLTPxToRQCwNt0KMJ0Hc5oCk0Qyt08ArdXEp5hEK2FbgkAGTRVXOTh0O
1mzI3woMDNl5tCVifNLyLqrI/hG62TEVjTfyYxZqUV7VZ+xpJWPNOq68atS26dTcrCPDbMteYWfC
WCiMsA+jhZRHyPsZolalcVDk9i4KZleKxLGkDHxNfsoM7eRk2Duqi3gjUfAnuvCu0XO1f9s1ZlIg
YjJCm8KtC4vin9YYWSDY/ucey68P8GNUYyBcI4ddQ5ujfKS1/tB9Y1qiBYq16UMQzsL2vceC7vuj
5SEgRqG3yTzmR+uSL33MaURFn2JgEVP+B0kb7Jafmx0k0dHq4VkQUqNA0/i6xhSFIdZiC2s3l21i
7S1INYwYkgujG0sEh4CK1FI2w9TBPFOn5HvVHRwBiRtar4/CTbDq23swj9QGUx5ifJVvcg/CiyN+
lOZ0965YsSaJMICnhmqNmvM9tVlnstWKWzI9R5Q3FwdkY3TdUJiEd9UrenKXsHrKh+lRqTsPUUj+
oryfXevX456wcUQeL3PI2dxAC3EHXJzyjWQsEIN2PPrp4Izi+yVw2tBJqoUEi1Jb5IDqZi6XvnFz
4VtyGqWOQVwaL1QXIDEFqeZNqtLpSwiwXYS41OObwmf6Yfpo8PAfjSZqb6LJ7LcQ/R756LvhMVqv
zliwrDRijavUN3Xwo4zT8qJl4VE4twwrij7KOAGzoZOPVowN93pCiHA8caACOHNXuu6Ob0fsTAtO
+mA9gmvjWrsej2AcOTbThyKq/fLQH7uH7sG4Dq71Y3wTXZ03aH4i23hQHornY3CN3+f03CGf55kE
AcdSXsxDAq4BSrBt0I11mSvvKqtwAvf4QmhctOg488IySUzdB4768UP3+SN/2UkejbfmRXoMngAT
Udmyn3DKeWDFpaIvGrt/mOGcp9TlDAag6YG/+nRj/U1L52OL+0UazA7M0HISmuo/9eK6NiX7R2HP
YPZiZqEbriSHOhQoB5G5OgBq1OkjZ3X2Eauw5rwGtgu7cofD4ElbpEI8Ly455V+sr6hdf71v1Kk0
+P7Efuo01ajmhqrmiRm9OWWcTlm1iLcNj+QKLhudwl92M0bxy5FY2mkcgDbJtFuqZaAWy1VCftcO
2SiXOcs6imLU97yC6KNa7W7JLbJqqCEIm1v/kUkCD+D2bmvPdga4lg3UVt71gOnCNUW+YXPBylzI
VPP+2eJShVST4bx7WDto/wlp9+abyRTrVRjpLP1G3Eqa0ywvsml9E44/zhGbTrLqs3l/Nm+vJ4ft
9aPslpNKFSrL/KjsTeik4zbjekxFGiP2DLV/BKtwR349k4zOXJAL6+NXLu/q1flZoWKP1nQIN8ZG
4HzV76biXdlqWyLbOVeG7uU52dBZsU83wjT4mLmtd+H1y/zTOaMbHnej3TwM85W+BrK6oq2yTPic
RWs7KUERh3KcOtg6P37XfYsRG65sSUcTTd9Tn2yp/1v5qc5nxHl/rY3/5gH+3LdUKmAFaYGi6JjR
NG68H8JP/sgkXCL+5UOj/XnbYhsF4iTSt5/0nV+2LTY0nidTQflbQf0fti3yWn+6/abnrVDpQ8/Q
GDfKUw//U2kcGvNaVzP4rXVd0nQR3ZP0Imb9uyJFrM+S6Fd5SVXMQg7ybVaJpJyITtJBtQzoIJE4
qE2iJ+E1CANX77mtBsmZ4TWIK93pdYmewK1m5LeFcXnIzrgqNWiNeryRKmK20krl/+0PM+M1GjHY
zHtX1meAJmH+GA9ITP0sPLsCyML6m5jnWU5KRGzGVphLLqk/jnHyqwpZX5HbJ/K7ILUJ7H4j6j16
zHlDe0BkxFdZbbbrK4jUtPhpQB4aA+1aTmopMR4JBbUSGsjtJlAsdEREe/Nga1zcbBB3+vz2VIAf
fM8IRWeePqMMPq2j5roe1U2h1W6UYLYq6J5NYdenXViSESHjCEWcPrY5eg1mBZfgxjixcl0WucC+
GOBrTg6o4qxhDJ2MJKxRvbyVwfOArIxAWKYSyCNyZO/V6Knx3cQqB7W/q8qHuEicOckU51l/l11C
J80JTAibVdpGxywzHtvz6epEma5ehNWZoEjFOG3nQ2uVyuy+0WikdVWxkaYYqjFeCVpz06uyUyQi
PfZlZdBpVMJtKRTLUeDQLQ4buYWRMm+YbWrtAZMN2bbhVXF5LYx5bGWJbqXxbNeSCdqnEhDNUdoU
54ZwDXkrGt1SDMsFFaBdIvudmKFZfvFOzfwq6czZpA69iLkv9dJd2oIuEG+FNvB6YjyNmXJTXnoG
BV2tmwZJd/rlTLwckXAVPFCFfhDEQUF/PcmFO8xjFMKwbdWFlGaWpncrXuyiHxSr4h2OO+U4XAB5
Z4qTw42vJmRtUhabnlghYrro5+biMZXn2yEvn7P54Fennk+dvE1xyuloNrxTXloHB/KjiN+5YBiI
xUY4ijoWvtN+3q5ml93E5dbOmV1XS2Du7pAepNk+OtGl4pRT4/cL2fKF61N1IzclGRLXDFzMYlgB
7LTzPnQGcidIHunE+yp+bWYvuZrZY2N4hayZkyJDKysa/VsJOaCe+E16qOd+YpCDZKzy+Wuc7aPo
tuqfUpnu7elKVzZGfaWk73ryEhf7qrkbOYAmhV2Ebsy0JKuvz8mBhAyyB16H7jbOX1uxM0kjy8tN
BBBSOy+ahvBZWVpV3U6dpasGOUo23CbQPaJCYt4huHp8FaI9Ps8OIs7yIDtMiYUnmJUFTZgiDKxU
zqCgNjcsfYc5+NlWV5x+JBy3hLEkXq6ydlsU6TZELZgVNQ0+SYLrGLr/B+nyFGay0loyozkjil97
EfFfdNrIxLFqsUqw0VisA+g7JVl7v+uW9ScBQlBpniBEltgj/veWNSEkJhXJl3YOYgswCJ8f4Ec7
hwWUTE32F0lScCZ937MkGIMEmXHM+UaJmJyB349aiESUH1sZMhGaLJ9VIjSHIAl+8yL9p3bOdEL8
aaz85XlPnMPPWxZG9DJW0evatxOeIdgQ48spKbFshq/mfbpw7zebA/4AKr0aFldkMRGYfovQVhNX
LxRbmGnXOUi8bWEmPc5XiPeL7hUq78miofrpff6byhsD1b8835+6T6wZQ99HPF+8qZOS1RS8W/LN
fN1+penq5WvJ23TWVYdXkYOE9UxDpDCfdyf7vPFJytkWw3qa+LyjMPP7Reyky8myeNyTgoh7CABP
bwb74/GOsdjd3PKYNCZ3oafTKl86h6txibGHEY5zsZ3l4uSrdMAZtgTO7S3tVprIr6+hjbWKwt9c
EOxxejscXmmaMgsarNfVKwSviX10mzHcqKylZeEWXnAG21pTpRrb79t1fhsc39HaGI7mVJwa0OSQ
CkdR/co5eHp3KUN3Z5tR0mSJvNnOvLkXHRe/74070VTm3FoCZjuD5uY/3LhzNN6/6lB+eYAfPRIY
LQo3Lo4hOq7CXzqU+R8KNSPflZuavEGVi/D7jYuViDpzTh04135CgE5fEieKDMoW9C20T/5Dsfn/
3J3XcuNmukVf6MCFHG4RmUlRVLxBKYLIiQAIPP1ZkMO01fZM+dY17Sl3y01RJPHjC3uvje7lpyth
fuJklHKkiPNw99uVC7z6UgsssqWOJuvTvCsX9Nee8J4E75b7zo6eXa9mP9OX+XPrtw3hrswbyWLz
aN1e3/o35fbMigZ3QOZot+szBH5W9ZvpLQySw+iNbJNYWb12C+mdAWzEEv5GRETqXAnKurvXbkH2
z34Bft0Lt0Q4byZ/y8YFrn//dqGHrNz5IGG+4k77LuMzXOVP12R6uvlM/ZW60Lu1aL+8zNbfGUtp
3FT3Gy14IORiM48yTJfZa/Axm8xDnzoBiNaxXxQTbSzQrdmNjOH26j9a9pbiJyhcyX7ewnB31Buc
t8+qI9GNK4sTcXAAGhva3OcGXZkmeVYOTqv8AnvOEMF+7fMnMywteJL9ejm43pu2myI40a2d+6kr
r4moZgYxTxQKtmE6RyTjosJZVHeR//nJytAZ0KGNgBypHsAyAb5BpLBAsHaP6/fK3rzyDkV3N90k
9gvb+BQA20yYeWnsxAPGDbLd5fhkemA8tIhWWAnjbwYMGDkeg1NfcYodPkQSgh3xkdxH9vqN1/nG
M3pk28TZhYLCa8F9DX7LCh1/MFp3Hv/JWO12nvf0lAV9tJh99D9cPX9xHM94iG93jz9/Br8PQjSi
lJKJzyBLLyHsfKl2i9BOj1+fHm4aM7XHPMy0LBwf/CaYWZ8kCQAmpdO4yJojBRoorGlVbgg5DoQg
fIzfsyAL2gdB+/XZ/gutzBJDJWve/FBmQP3474eaKQpfA9Ifq5G/eIDfDjVALwqrIJw4CJIkeZ4p
/9ZBz1+Zk8HZIHGYGjMa4PdDTf0Fv4Bi/mpxpsnlqPm9Gpm/BGKRo3BehFn0+v/gUEMY++0DNT9x
fNF08gogL6bMfz7UxubMf1CFMO5l5zrfUsEJ2RMTpnXhcHVfXbI2mAgRFPaS7iQGQbqTr2pnf8Lz
W6NhHVYkgC6zpX7DRh+ToYeU4VN7azbiilMjXkQsj2EhOhrzt9CxNsUzg2FGw1mAW9BDFDRfyc7j
llNzxoiQprcy2SnNoAzJT3eU653X0vJlaGY+jC+0xvm+QhvQUmyMJPnw7BzLG5kILejZjz1Xf++Y
t5uweBLyACVPYRJ4RVCy28E2fWnuc2FrBPqj7KcHcvsW/Q1AvmeCBz1C0/blbR8QC7YgInFTUXSB
kXPfb25LF95b7mIWtFe3K/bxdy/X4H8ME43/9VZ8u7aJaCBoiv7afRT2+f1WXj2GNwSbMIxDHRIG
zxinZ6IWOFXGz/O0z3IO3tNMv5t1ssnRyyBnQhv54B/Le0N7G0B5PZHGE2QunJBjoM8IkBcOwXkf
joDJbrYo90HLUgkVjB6rf+0BIH+xJ2aCuEbhATf8h3P5p+0ymx/eim/tyM8P8EdVY0F4UhHK0kFw
/VMw/bH5AdtDVSMpLJxQn/OV3w+Aeb0jW5wbaGjpO348AOYvgUoHcqDzkAbl1T85AOZ246fJOiup
337w+dn92I5cRpmACynRCAuz/fkezV15M60qcg6cSPm1yv1buvPsBv+v3+1b8yNEqtgLI9+N5FF7
L9lc5aH7UbwiIeeT+rp/9fcoR7ihOcHoP/EBfsMEAjfuw3578NKlsE0cLn0m5cCHkSz5pvY/ELYz
mPC/PkMO5R9fj4KpH65mniHrhdOrPwvYOOle58n9KyN2sD1Qfk576CRf3DadizCzN5sHwzvSwDz0
SN1xCbtoSTL8gXZtPmW/XlR/+yL+RUv258+a9W3qebHGcywPPMf96+mV13FiNv9FC17ul/svKkqP
qqjp7UfJJ9SJlokial7Tvc5Iv1lmNhdv88EAPJWfDqqm7T0gMPF/1f+gGpxhDJ4c81YozsuO7ZK9
4AQk9dK2dw+zrL/zn54AyrH8ge0QB7Pm33l5nUvAGckdB9pO5xBSFft4mF+jWc2Xb5qZe+vRSN0u
UP0vVsBXdlCgnA3OBbpXw02cGbKzuJ/JN+oKQZizTpGsfRW13B+YujrIjp6VZf7Kkk091OsbbgHu
c71O+uUPl/ThZ2rf3Kb810/CtzujhIU9kyZeZVYuM92qhykbBIdDAAgJ9Dulf0OF+vVN/4UVEwQz
ZvgUTHgFOYNEXp2/n99YmgCV5duB+fMD/HFgclwCxwMCqs4t3Q/npTz/OSkUcwKD9eP4hlYPmY4s
ytRZMz2N1vH3gokvyQY+RzwOrLhnr9E/OC+/fA1//lj8+XnL3w6IxCKjQizQYFcIvPWrey656bZ4
A/CzTPdluhKFOhiQk7VAo2uTEc2s6euqN1Qlw1pN+DxrsAckxjXDR4ErL1mjUDGjj+srhrizsTAS
zjcBJ1B7nKJjr+TuFWbAWGCWKchnaFe1Jxoo+gEEeBJTDeLN9IUATSyTmLfWj4l0f9+Ph0l7jbNP
fSuqj1gO5a0S0c+k78Xqauk3VXlijhmTYDzpdxLqnGLYiXeX27h3tQVz2FnxNmNaVE+NfJHdNImR
xV3CZU1QFoCs9zSye8hnBh2UqqxiuDa65GgJ5nhIcPUxXvcHVfqQkruSzNEyMJEma91jLRV2XLg5
tm1H1IkdTZulqQ9wp4bqUVaJ/L41+mA02PIeQ8IMEzY3Y7yr1pn00hunPD5Ic9yj1d2rZ5b7W+au
eqQuK9QIlXwomHUTfwVoeE257ejCLdPwzyo+mZ/XBF1zfXHRzQzSB1vrJFzotIFnn38HuDA0pA0g
nvSsFysPpGI9qCgyy4PX4K+80Cs1VK/NQpGechNVVbKqyydsjmutpm9O23uxvPg6OgQ16yCtadUu
keGhpk+a/KhZJMcFRsxcy7yt8lWmu9INbvnNdUWcIj36Z2uylu3hSCPFH6GXOLKM+YnkPokp+/yn
g0WCg92/T6D1+bVuXlvrA71+eUgWZb/iO4zh7B6IR9Ras4yx+DSepRvhTriTbmCRe228IWSzsQ6m
fldV6NjvzXc1eZv02JVRLmvPKmYQ/SoGsH/sCiyaVSzUcDG+4w44o25su0Ab93HtJvJe6clVXmEh
NVNqBkdGGN7cCaEMw64lN0msvVFdKjFBifgt6o7ePAvUCKayIjqauMo08sSeqoV1p6fYZ3OSF3eN
R162gqfk7UFnK7cdUH2ont6uumYxhcBKN/FSCeTRXKr6srAOQnmxkziEaCK4MrFSBeptq/NkbfJS
RuqDmjFgIBU0vzGwqMzKf9V41kI/hTMkED6p5bsq9UcG/kPzcbVWllD4fAKIRYFtQczRY/qqhO8i
7mMViMoZMUZ8mPh4FNQdq1ENZDD2BAHEfkqEgOlfWiInvM48EUzo9crDpbyrzh8zOIbFSZ9YS0W4
Zx9GiLjbChicbZmhDvrWfp2yHnsDK5+Y+3hwme3I+cIiwPxEQtkQsuADcUgSyZUlCt9TRDT+LnLo
lCuEzkX9PKhBgrxOLkxPqB21nACx3KVcTcji8LO8YWbZsj6XP1nBieSKvswGHGZIum+kG+08Tw4I
hMtj+q7kIIMFIJDJFj9jnanV+ClyKshkkRHcbCtvbX9vsGixRdZw7ej2ehGQ3V5aB9lyW2xQZCio
m/ZdeMof8s+LsWxuKs1npVXvoW8gCEEzMq5zX0e8QNiI+WC9X+g3QASIi8njPRrxOFaOBF++hnBh
5+kmf2qeC1Jfkl0KEXfmD7OjRMJbeWWxDI3IO5cndXv+sELIBgYoKsKGafH+vTdkWnj1C4P91clT
ev/9DVnW/wIzwF312wP8ekNmbSIxDVUZBIC+RWLwRwfztVCZx65s9CkGYNX+p4NBOjtbf5m8Ao5C
Q8Bf+s8dmRs8mlo0BTJTWaSz/+COPAttv92Qed58D/7RkSpI39rmOIyIkiw0weEjrr+M84dcNx35
Xr23bJW98CJHE8TG21OQR8YsVC6nKFsUh+jiTe3RwLZNtGssJL9+cv6+TJe/9/NzmYJnkWeF7g8A
09wM/SBOaJXu3F7FCZ+sjoUcUEu8Ia6Q+39w1rxcfG6Po/LUA8h0u/vipGqFqxFAS8z9rjTWYTBx
i9CThanfhLrpSkgBhMvpTFg1rBJNcYdeX7Dj5W4cxcs+fDOxW9zhxeBXdbXHJojFN3AncwXSegU3
fzm5VXH6L8uXwnwvwQVkVmyThuycieiEOTStL2dAMk+N+JBj3acOgPxWd89C2D/UEsquJtCUbVtV
dqOnN118XZB/7EIqcs0sPVwU08eUGsgiTcE2LNOF2gweMgyCq+VFrLyXneb23CWsaWydVoFhxQ0w
PWVI9azimAj3vYZPWXHFaVtd12fVmW6hw1TDtiBb0yB/TXkGLEOCpLC4qIEBzGsQF5ZG7OYOBVss
Yl++LLXwPg1JB3wNr3gznEpYVMZhfmWsjzxtH+M5FFuGj1mdfzXn/+27/RdZIbzZNOu6BXgQP/m3
NzsWlELQZN5szb9u2vt6d35CEzwIuwLWFkSB+ITGgmP2qpGPfeyCekdfO4kXuyPOiCogcapX9aWO
76/dh5xN9oDTI8bdcJPgZuI+MH2OwC6/fmnI+HTSv0tifhbn5HCWjHXdnLHPIa0Ado68Oi9d6fL0
bz0KOXZwSrPgB3AiM87h6Pn7o1AnCXleev5pmvvzA/zWm4C7EzUdVb9ssQNCcvVHczJ/hYUzbz+S
qBlN8ONRCM6ZzTNzXhgtikTL8J+jkBGQwaFqgXChcVH/yVH4E9n26wdXQRqos1z4a9b844kz5oZY
hz2V1P7R2Jf2Vzv++sxoVbD3z7XNr/3papubvkG8Oh7iQJTRgw72eYMcMZid1ZNgt4sW29IPL+lf
NtPfu+lv74n0bc6Ul3o8KCrFbbtC8USBYfG/cFUdVK6Y0XtUP0ZKTwX1oUAKveQSX0agwYja2GIC
LAdklZ5RWJKixWpXXU3+c3FCasmAA/ksElwgmvXqOuetrkfGuG9dZUNlNt3cOY27AtRBZJOYZBt3
4YKcEeYaib3zM8Ym8xxnRv6qp+wmPcx4g1lpLBywI7CAm3fPK1ZmRIOQD+KKj96ckHO3WW6eTOIH
5mCSORGGynE/LXxGKhmTlXlAzrz1482TfdWnpEIlObFK0lYanks2b4GyetrsHowApoG+zrzuUD5V
qz5Q12hWnNIvPNm97LoTgJfF6HozwXleRrH4Y8E1+iOSx7MnLuQ1trseCfX65vNWtLdXFARjwNZ7
3pU1zq26iB4b9mL/XrL/bANnjzzj9KVZD/LDp/anqS7J5Py3fz4I2HF/f4A/hhSmBSKea50z32Bx
8sdBYP3CEpuoemUmXzKgZX7x+1RX/gW4kwpbCcvKvI/+4SCAUEvqJRNiwlUZxnJG/IOaiEX8T0UR
akgYmwj6WWuxUP9z7dHXsZly0w8d9LMt3k6t+0hpk9/6xq1zF4uH0PnpaJdz9rEtmH4YfVjKooxY
6pROJTmK5Fy05YAwfAyuoIhMr9JXU76EpqkItDG+iau4XKpY0RXKrZP1PqmNB/7L0c9np8ArPEr+
2VxcUTMjjc4HcuGEfQbHLcUP7qaIn+LTGRrSbdv5tcVaMsaTDEXgQng4D4qio/c6kvO6LaYeKgOJ
YyEu14KCm2dQvS67Le+1jJEkOPrEvWyea0eGhMBYOeNc0KfFbEYExbMegst7+2pcg+6V9XriWPuk
Z66YhS9heYgFj1/KrbKvP69vOlxpcluq9+iewszYEGKkJ57BuplONlk3MVC+tWDtlZafdAGT07D2
6rQsCNxViKU6H7VmIfESLwdEjlI4y0krL22Aob0VxiuvuBauhegJQoSAoeraqYFYP+d0hYZnGKdr
1yL8xI/1AP3oom77Wocl+ZRXz5e4IOTWsJsrELpZe1DXLqsvI17WLXqcNzFylbV5ME/qbYiYzm7v
RNOJGp8s7TBdhGKAy5D8Mgn+Yp/6tJk1dglehQsGsir2Kph9gvAaV8EZLXfsFLmxKnos/dAD5VwP
MEzEICc4fy9Rj7kqXMah0zwamR/CCScTOFeDqoCXna2Hba37CFfVeDlW92m6vFjb/PISJpNroSGw
lgyMxJf2WCnuGUD80vKNNbTudb2NbqLnMFrl6q3SwOFrbsUiBzJ33/SwLuLkM2lWADo9iuRCKAPh
ah1CJjYNbhUVcPK7WhcfYp5u9UwPtK57yzGd11mLSLKoCDrdGF2TswOMN0JEdHQB3q9eVMQNV+2n
oiBIutyIwKvCPiByzL7QEFwaht7hOuxOY3TB/3JbTm2Q8q3F1k0v/Ry0jhadcHqSot5ExR3NyLYG
otTKQAIyQGH2kAiP+kYKRFdzVtKVc13dXc7yQgkpC3s8H82V6nmfjndj6tarFJOG6Cg+n8eIPb4b
o468LOJ+Y2WbkmdIZivo48oPXYsY+i0ILIr/25TB3iZdp8f4Wtlpc14LhoiiVyScfUmNzXXENXLJ
tlr3mRb6gkgZhfk/6OXncQDz9RR2++56wspPqGQdEEKNBY/PuidcNrxQ1+YggpKNK97cKfErVoUS
4v7oYDb7cP5/4sL9aCNDU1czaBfoDsp92wEj9OSrn1bbkhUCWuzPNIdTkClXIpofqgtciewC8ywO
5Drzz+eKCPINIRt2iR2i1hcpVN7q6oNCw5QGgzIh91Xj3TtMxIEJiGWdguVU4hJSCR2uHZgJ2Hhe
WvIqFftMAzLYiWizexgpbVpHLRyTihrtA//G7/nTK9HYhdPhKkKamjCTcbTRTXtPbiyvHo31NX3M
+tCuByd7ndAdD/OjCSI/mEGUNOpaJ3yPWtx9tC9ormUmQEK2DPXLqY4bLxx695IOokcrHe0MfsyK
HuQqG5N77jtXqRPyZJ/EpNn3EVzJVgH4YMifl3p6zMO6ti8p0x6LD1pyznOXw5Ecd1uWzsEo1iVC
wGOv8mT9QVhfnirJt8KjfH37P2XKdSM1OfNLSA2pKwl2FsGQ8QbBq0y3W6suNiP//0pi5OUzXkkq
QI6c2UpE0jpTwS7ATqL4VbuSwDKsrcUYpP39C31djOmqqO+s1bV5PR+lTyAg5qF7gzf7f2XcTeNZ
t/hQM4x15BfJncIFqZWImUDnXJxPcvOutmF5/1dc2r7MZTXksNedESEQH0/xgv4O36lcZYFQtQ9S
qLrnamU09Jz5ExeFYk9slRCz9OuQPursG+FSVMejHGBVkxTk/QsYk8/1fcWLNvnSXnnX2p5oxdar
yeiDkoC/S9pZiPft4pT2R+KzwNAMpOsJqBXUIH4Qz9veeskQVpXAV0jRU9OVGtFtYTk9xiVSguDa
7lGWu5ayZALbXB9zoBDH3nodunDRDp1vFeW6SsAvj9wu9PJJ3JwJZ0asDdMlXTSfUqodhHZVCIs4
2xgrjRjm1wxRobgdq3ajlwe91hyYxI2yL7NFrNHkTovIMtx0PPvsIw/x03li/Gg//FDi/EVhzjL5
LyoF1B8mK2VLM1Ci/LlSCJumvRTngkCXTIQSExsfqhiusvS851hSrWYlXQ5XIV2mmeb3BbhhPo/n
+h1aIOej6SpF6mRWvhRFqu14V3fgTtLWg5JHejzw9+kKGaI5oN9OVxoEm2Rxvgdnk44PSBZU36q5
oRJqKi/3SX3btzt5CWlQHIIYCmGyxZ/MpY6Z7clyGoH7uiwsdCQp9Uv50j/mPR4vxsCFa75zwXN9
qt22QwVigDqeA8HOnNzwZ7m2+/Ie1EwmEuQ3kIdsuam07sVVwoE6WJQOPbFtbJY18y2OQk8qISoW
XqfuopKthhORXFqDxD2JKlcvBETKE64uanlwJ8YNtF2FdWTp5tkr0x5uS9wH8pm5kKtMMnd4UaLn
+Lm96yq/RmXyXOyr2/Imq5asA9zyCn07weZVxHexdWsWO0XaSOdnOBfdCqaSQqkQqne62W/7y24Y
HzvB8oVdu5Unr98rr3l9q8enATVx45rbSMdRFstuk4t2CwM2rnaC9lao76W0FthkKDttwtVF/dFA
k+3iGV3V+UmxEIBitnz2Y5SDBtRe0DpptB4lYg4UC0HOZ0xRoVwxjGuDr+vycpIjvw+lRWY+9ZLO
xS7v1eb6lpzDG/wbgrI96+KLwT2oAlZlvKXx0aQqgli07btjSlpjfst1OmzwyKzZil2IgyV/BTEz
7EgUis8ZsJprYPrN0fSTtdFy0MOX2gmXg0HMJm9xYvfj8lIFWXwqqK0SwMu7WDleewJrssoXGezD
tmjlGNvn+RIC+CUku8/9nh8elZwwz6Pq45TA4y69wgjd+mywwGiCbKDR1IUZ/g4S+7wLxX4Z1bI3
stG4ZIemUd04rFdnLWJVdH0qQkxDbXJ3OSfBuTMDWUjBjk62WtSLNPSltCSet77u9dciU28ENapI
B20sp+pu6iTBrnIBaM50AP1yyzZbbyWI9ayDamMJP+wtUjDSCUPiT1Vha2Fx6K+3qWotCtk4VJa1
uogxk/rJfP86Gf6Vq2iZSDSF6cEcumXM4+n/Mu5Rfs49YG38/QF+6/KMXyC4YnJjkmsoEsLjP7o8
ckgMCa2QhHJIlFD4/djlSayaEfqwGmcePWNxfxj3zI2fwVgcoSFm8H/S5c0jxT9Jd9AMMVyHv6ch
LUI4/eeTO2pTPIEhMw99bNd5K2FwYVtFzneSl8tMLf6HPo328adv+OfX6Zvu5NpqSBaxPDltVC0t
tX8KJdVWp2rNfHqAU3sxGk+KMSJjYVONYZlaTmvSLTZXxygrB146lZbqtuy/h0ZYp5b6zn1mExua
o4sgVSbDLrj9X0sGtdr6mj9nE15ytp8Ft/lLikU2Y4nePHW0MHpSr8Ze673xImEDxRqByey2DOXb
ts1XfZVuBlGLXaZvgZhODwlsbUD8U8gmqeIObcTuVI8ueIk9P5KTQ4e9Vu1N0lsLMibs+9rcTfrb
2MbAJczQU+p8USh+18BJyzdXhvh5v07inQ4fQtGhriVFe/XU+jz6pWS99tDetPNn2JdkpVetK9RX
AMTaRlGMRysRTuIlfRJCfpB2AHo/3JUj4HgGU3EcU2D3FMLcRGa7Ytk0+KQK60mM6Nm6hiq0DKOd
KhfbvtD3RjExZudYaMbPaNBWPF3voiW4klo65oSmuxuSjWjkvmogizZi7wzFz2ZQ7A4FLgazHJzI
IvC9xz8RF5smjvyC4rIK2Vbn5zurCNcUlH6u60vRrIOpTR5i0SA2mX2AYZ29KT9vrBY+Rr2JFet+
NLZGXRAxfl2qUUOaAxxyDu5G2/X5UU+xQFn466y7XGrcZpBoiQDmmeW7CcWnOBurnlzzcWl1rW9B
u2PtQYgZZq8iklmg81LmA9D+y5o0AhqSmWg84tYaxYLIJ4ks5Yt0h4Nu38jGYlK2+kDURsvwQy5G
ye1ylpGXSQnEJPeycvRiPd5PfJdMrQzKNIrCeUDkZn3sNWF0Comwiymp7XOeARnoWccL2kMb9Qgr
rKUWp24p6p7ZTy7f0mEBtRSF+EHq8o2UAUW0qllOGxE5EQeWftnEk3RfEAlSc8ujeqUyVs/3hZks
hTJxpgYdLSCqEH3TWFHPy07RfSpDeNTD60LN6HSicNeU8boprUUkqPTw+UEtBruuC/ItmLRM5lrr
7+WoOOTaMpsmet7LzRDSXAzarRzjXcNaamWDU2Uy4n/BpNdCN5qBvm+sLWJDCnGITJlkM1lnc97X
waXAn5jNi6YqsrNYN8hsKD+rftkM6QNvx+CG8cQyv0jW2Tl5l4oGaFJj3DSZEEiR7rRZ/mnUQk6M
wKuk7zSVhsoQGsNu8T9W/R0ZBm9av0msqfUw9pGkZVkH6CMH8ZosrDZf65CjjWKX1f656ReDXuVO
col1KIw0c6EJ3DH2JpNP0tRn3rlDgA93m3ns5aYSI1/QFmZdOS3FZhaV+1hrIAekqd9qJVdAhqUP
9kpth00p8IGl6NFTRApVixRHPJltd8gs+UEwkRnEsrnTVXZq0WVrXkJAa0hOpsgJh+g+kilkib1g
P5942tAc25r475l9P2Vt7Rhqtbi01f21rA6JfF2TWrEv83YDIRq5BNucGH4oWPF4rcVR48i5dEor
vXMnY97PTfoVUY9sV8K2vYJv1Eo/ZrfHYjF3ziyNWroqU4GMp50LT5WfRWH08iZanyNrK8SNXxj5
k5a3XqRE91NHVGxE6dr3vlxZ607QDunA8q2tjWMykYPOVWNBCE96IARFTMWcbjUCYsfz67+2sPia
HQOIRp6v4Wdnp/H3hYUiCxCmv42Pf36A31bq4i8IgrEmAcgl6vrHlbr4i4JjiQXTTJ5ifPufwkIl
OxS5sMwKCc2wLM3P57fCYv6SNLNO0b99FR3/SBT88/R4ft46pkxVNvFdzd/oxz2SlkeRaky0NQTD
Am1INlkDxF8S7Wq4Onof7QDnc61MgEeRnyfcWgb0XRZrB7aQqDTQjRpL9a0ObfN6jK12MTHiKeYZ
pJFFToZBMJye4FDpd+LO2kgH6yScylersrNkrSvcO2zOiyUqz/UP78hfdLsYJb6XMF8vO8ID5Njz
YJza7MefjBwUKvWJFlZMlulLeX9hN4bGiWsM/RKmv2dEJvzr9HZ97D7nDSvLpRlYw5hVOHTgLj7l
z+RQ7sR7a26jjKOKU6sQjx2mbRB79evlur/AepP9uS+GRQeVX6Io2uuHkWFS70egEh3M4JjHJe47
tF9HY8c1SacohS5zc+55Emyo2CX1hoFaBPCmdaIBLz52Bw4pT+GAl51Yd9urMxD+mDLL5TiY51gX
WJ13BoPHQC8BWznjXQPdW3LkxL2G7Mi9uHw5y9wLuCUHtPwI7cxogV08K1AGo1ZmUq/txvzV0ii0
hMcp+2DG7oQ0u3l7kPGfXUvjJso7cn3MhSbfi9fQ71K434KXdYGCua18kuUVhDIiFxAWJczISOMa
5VV5n+B8llcWS/7WU1lo+7gcXi650xyuYYCSj3E3qiUxXRTYWY+RrYQuXLO43ogpEUyTc9U2XUtX
bbwX6Yav8EGbb9+fxWdMzLf2DCUWcDhN2tmnfzMiV9d3VJUNr3VS2+wSqssyRkckqIsqI92LyZhG
y2806yub9sZ8GuL7VKCdxSuqwbSsVlK7rpNdk77U5oEbfvcEZ0Z7jhl4Zz74gjry5ursU0sW8AK1
6o1etH40uWNiJxs96tVZ1AQT5ian8LqxEq/4UO4uxwlv70Y+adpNd91lE/REPCyZa93Up/ogXe3h
vacMFBcdytKMuYN4kqUHCXvc9bV/MLhxMDlnfslAcrJJdOKOemFUHiOL4oMlIWXhFaZMRWnBcI/x
ycU2Yxd2EDxfvVllySqzXOFlLri7hfpO9RPjbaW6mggvmF1iprWKMJ08lm9XjG3AaD7rx/aRMrz6
ZLWsRiT36bftY/kon8gtHQ7Rpl+RevSGWFC0YFqDinAiJnCM+h97w718Do/Wlt3lxnjmPZtuZjpt
tVCXOplodsaH+047NgBZQx73fLCu9/J7jwumj+719qkxZ5Wnwj9MGwceP8pGWG0wk4tg4mY/zW8w
PwsCRipbfkp+RYOjiJ7UHpgwn7Hyk+DBTHC2Cknty9ix8mEO5aixKz0rW+su5KZHB4367Ywo5esx
2Le88+gMnhjpPYgm0wUXGFvBZmoAzgx41k0sBwj05nJE3sZqwiZwK+SVwMiAYJNGvYY6N/8FFZod
m1guUDN9lYdl0UsfuvWhWK6m3xgl35XJRxk3xB1PnuhLq4GT6LG5T08i3sjZkXhx8Cb51ba6Oz+L
ryqr6geqAOrsrnKTZ3HB8IRhY4y/8YPfrHL/EoQPBherVTrTHTWQAZdYMwnueo6E0IUNrihBxQBX
DVBHKfmGYQJqa19PwXaDCSKLY7gPObxYDCFRweDIal7gnCuvt51kj+o6LqkRpF0eHvE99i9kx9lh
DcyHAbfO5qqex/jEiNT1YFOC9uCPqsfrM69HjpBxZIOu+NrHdJfdJM88be4bbaR6WsJMh1ynj+Eh
3qe3zVZe3JqvykfCZItVWuyYl/syeWwE4JiSLY7LmkvMF+OTMAQF2wf0NO205Q2YxucUAFEPZG+T
6acsP04daLCl9ElhDY98SMhJe2BBlE8fnXAOhmvv6QpDqsnVKAajign8+eOsx0FntdtYq/zE0FyT
GWfSBQkbgAzzpcGsXl1ktLJKt6WirCUALVzuzFAp/i79IgW3imi344dlccZSyQoSzK3IN6dgPynu
RMZNtDNfBqJNptWYBnnl0C/RzNUqEk0kPBtWL2z8ivOO1YUwulm6KaN917/kYuHrJLPJoaPzISXu
xgamjqJ8Sjy183vDk5RdXge5skiERQcIu3CkAam0zdmWfRR3cJoWF7iok9uUDhqkAjrzU/cgVLZ+
VI/lOl9fD2BujfKZ+bl2mp6EEywwNlwtrrsxIP9MOMR+smoCCL/Uu/vrB7+5yzGUsT3enm9ibgl8
PmkUP/iLwumKnJ3b+YN8nA7KSXw2az/6FNbTQd0xtReVJdxH+aidxiPLYh3p9WF6EtlGII+KnsbE
0Y/dwlry7M0jz3CnvBe8TymgENs46aTxUbV62DEi0IylW5u+aHA+OBfWeIans9iE8zgatsSaR9lN
2H2ZtcfreV8AwoxumxfvGqjG/BMC9eWGwRWU6M6/tu4FyEHMxK/iRRVl5Q9V1k+yCQ2O7azJ/FE/
hYDh+wP8MVDDXMfcjELVULDQs234zQxH1AT7BwuUE5xDgqn4pr/LJsB2MIGDCID2CqHpD3Wv9kX0
AJtIufyV7vKPZBMArL6Xhz8+cRhW3wrfMGRulwv1vHVyofnJN5l7xOWtOvv97ARLQKAtz3gp8bjj
oY+CZvEhPh1JcLdnIdHrq+TuMbq+vx0gv0/O6Jvt6uxgI2ttHxAbyPrlcXnati94oswCMVKxxsnB
DVq1Vw0ecwEfFI+D0TMPeiLXc8fYMWvGYdY0YBB9f+9b9h7T3Ozj4nt6OL/43WlPgu7+tLwsgng7
u60eNjjXV+NbdHY94zX16PK2yy8Wu2PZaMEwslG49+vjcX6g+aFCl8JCN7CZ+s97OABOUBQLVpue
dYNr3skWCpD2bjO4xYuHe9Zu3fmJjwAKLS90ge4v/p+7M2lu2+q29l+5dccXb6ElgME3QUuwb9RP
WGrRkyB64Nd/DxQ7ke0kb2WakpxyLJuiSOCcffZe61nVbeZMT0lwTXfmoJdf9N1K0j0rtlebxYZB
x81BsA/pBSb48hxvQJPrnkAzzfgYptdbFd23CC1ksKcjkt4Lq9X1MxNeJfXmOseBzD4rWFoM93v5
sPj4yPzZQQveWCWEFSuWMqfSetMZyc5TECUPE959zV87udpOBagI34NR73K2We7/tbc1HXKJYyXE
NMZ8/ObvbmuVfGDjZzXUrw/w7bY2oOeoOOhnoFM/ray/39YGyJ0JwsO5S1XlH25rCMowOyYgD4bW
nwnKyKo44U6HtIma+o9kkdIvukjAcF9/cu0n8WEYCmcDMx95oHl317YjYoKL9hYLl8CEtksQ8HXk
Cr8WrV3Kyfpc5lDeOPiiXzklxUvXorEzi7y3IhMzD02UaydXzklNcDH1Is4LbfDwhJnQmHuiV4CY
5t1NmnKHXyPlthtjT5wxs5zQUTSa7XxWHhWtvC2aWeuYzbCpqQdbanbl1O8AZ92eFKPaKsCojOE5
y6+3cYcr6byu2reoaRacyBy5kt3UzPbjmTaRXp/Wbdh7tVo62Vlc6ymdVRnvvLhTq8QfNeI7RXVf
qDS40mvhqP3FS5KTn11CJp1PGk0fbUSDMNSZMFcKSB9x4p0vmTcboq0QrodOoKCuCG0opOQ9kQSG
Y9yoVU78k3lz1vF11NBX83EtzkhBFSAJaD0dyIvISUyMBogll8U41jX6Go3G82DrQvRGZ9vXVNJ1
ZwCK0YyFYbfNyys2q8iTjEi1+lhy66jHwNr393FBMaRewuUoxmzq0euJkkJP1OdYTW5ICX4tDeXl
opyXiXE+po3pnQj92ssNh8pzGIu3Mm9+0hvgC841i9gFzOY5PDGliJF8yZwtTq2lXHpP7hPZnWVz
MVlfFbdtzoEqExtjYKr61y4b7NgyezIjMAgR2kTl+esu2EwUiKP8uRr45QG+LRsM0QAJETCFAvpT
/vz7ssFX+JIuEvyEBlPUKDC+VwMoJWmdaVO0JVXGV2e8/J/JagLLQoMN9k9XDf1Pxmtff+6fcT9y
mdbElxN3tBYJX4t2wqRY1l+jm8ZlCM4H8ht6P1wZDXdh1YjODBECDuoFiFVfcFOfMBRyTyInvcWT
4Aj6AyriDPfwAEzm6rT2+6G3AsmG3+2nqyx74+A47+4vdMCZ8tyK1q3NydTCvTCXbw6WCGJrITCg
x6PPetS4DScnSKkncMDoj3+rVv/S0KCw1v88Xfzhx//JVlOWcoNQlR+/3l5uLyS7xQsJlke5zRex
SyPIejec3f3qkUxfuwsA4Fqm3zmPdY4zn2TOf+/dQkSBxLYmc2TGvsxV9dd3i6gJxuRX+rF2/uUB
fu8Zm4iYdXPiY03bIv/wt9qZ7MOvHoLPe+KPu0UyNDZZEQE+eG/5yzBa/o9EnprEIs2dPZkP/skw
Wpqe908XDGA7ZuI6A2keUJouqC92p8Q4zXojUUOnMUq6YmQ8tTS1evT1HbNI4Iom+Zr4f5/5f3D1
p84W1K05vJaMgwhXpVPKZ7hQatWldxGeTNfMiIFatdm+WvfdfdbYhcbZrViXoLxzf3gUmOZxjKfI
TEpUL9GyII08twuOc3Mx3F4WqnSMXiISd4qn0nRk5CHxMrpXb0SCwqsbge83BP2dxqkvXJTZWkQN
Q0OADhAg87vmRrq73sRv7NhoPaUPunHjh0EX7I7OFp+X2DpnltFM4Vp0vA2JUa9NI5D+oInmidrX
RruY0hmE4hd52YzAx+IaaMl9RYxClkWBUBpkxeHeRZ53kgerbNYaHSPDGO4KFCnDOkUKrWMtHpTY
6ePUG8mIhxeS/rYX/eW9Dmj+T967L1ftbJKTf3nvgIDUbXaOIkdEzGxGO9JyrbFcK+i5Yzzm2qtI
X4PWLFklgtcdamQqcufnhnd54XQO0jYyg0vPISIZd0CCnnVttkgGcWGWQa7tYo78NAYGeV9GTiXv
lRLRdJe4M/Q2s3RwLpsSMVkVqEnQn9Z5Snp7/tjQ4xs0h2EYqFvhXnFQah3OnX86H+voJTSXmNTC
0vKLpcQgk6XTD/2Rjb4JUt1ty8IyH0zduyRuT3oErb7zQtqou/A23Iu3l0mYQJ8A8z6tO3v2ZshO
NiDgeZjmf6VD1q5EYycPTJpaF49hZtOuFfmZ/PjTuowR+zqausreJiW7zSSy4UDUVEu5JgRoMzop
CXPC8bLR83UkHSYKu1pygBFo7/W541YyjhC8yrTGDGOdded5dt7sLldlGTaYg0VCjky7RVpvPgtA
8WXJQvYgi56sWtUjvmaFvcIaXmv6sMaxKrNHsV6b1dnbkTR3xpBOgVUM88FsPLm2azpQp8oXkEJf
mewOzbyS7xNiw9rdicKvuOpWyrvcZOrqTMRi5Mlk4jyXz0Pk5vprJvsd0oAzviBXFh5CoXCUcW0Q
ckH6IKk3wPY/3eYzR706V9NSSIuTnPOmfc4Ol5vk0N6NwEXM21ZwuYdIBExiGMGE3OTFVoKIz7Dl
mSuLsq/NIQy4RvpU3jEe9a8BPmPUFGX8dK10OyrWtWJlpDIhTKP3aFAzds+hGVSBEMyEh24pO0l/
GzUroYMU4F5pvkUaandO49xDkb6KafWPp9S+vGjxpswPJjrn6jxPmpbeEdP+cEU6WO+PjEpK5hgc
JJOLZxp3J2WbV3Zuwp7do0wzQ2+InaK3Rc2vG8cgYlXELi2smuue1c+Wy2NIzzhUdtM82vAKX3ob
8CLRe/v37ojgXdkQFDiM7EPi33eTRIFuzs874i8P8Ec3acJCQlb7LbD89x1R0v8jTn5gk02Px5si
eH6vH3EzE4yuseXhxflxR5y+xEkVaRZDVpCv/+jYKf+6qP7wvD8to18WVSWs+kuWEvTSaQ7OsAmu
dAhhuZ4WImMKsIe1dY+ZwAhAQ3cLOhv/1XX3J0Xcj0/hp35WmHY94zmegjy4hHXtOTQpO2wuGUGI
tr6FCuRBD7ohqOsQBNut5wNFZJRhX1b0u2hDeRLNIrjUzsw5HF7Ou5vLbrP5RLdyPrNXTHn4ex6t
JTpcAX2jw/aFwGO7st6DchmogbZJ7XKe2u+x/aq5sFbpdL3yrZ43jy7NqdiZzz8ml91HZIXe2+S2
u5WBA3XW236CPnY2gWjrJ3HFiddRUNN4/2KRo45gEKOXDv2Ugo4z1t/UlarwWZ/9WFf+8gDf6sqp
vcrVzi84PuY0Ev9WVk5fmM5fdHQ+MWRcPX+UlegeUSggFED/+EuoNho5KD0UgZPd9Z+VldNE/keV
49fnTaPox9JEPdEBiTP4w6iB+DTU6ZKbLjIujTGczlhT8xUK1pYZocYWz0iWzIoHML4PRC8Swf20
vdq5b9KZnDHE4HL+/vFK4mTBSWy1sc/MyO2VcLuaYF6bW8VltrM475cqfkzIIISCopjill2R8+Tu
SKd3y3e5sgsfTcTeXiw29z6ppNotjOG903tTrCMJq8vaL+z9HLm7NSO0McNRCnzF2X95b/9M1fDf
XqKfdJnxCaVpOgPo0bjDgLlWsfZ3R/jJT8x3Ang7T09TAjhD2fvOJtnwunliwhVcOuv98I5nlc6y
iImWXrDpkh6eOOkeWijrwPRjU6NwsMPsOrPu71E/uq3rq5b5vLqH3SosnqmcNhcH/POevM2s/y84
ttl/+9F+KkwvQhqek4mW7YwetNv1g/QwG9yaSIELWSvrMLSgHRK47jfFc+Lduvebxx6/LM9XmNay
KYXVGv0QuPTMWoEou75NtMRVtVsQPQ7PLHRoIxEXg2WWctOKFvx6gku2ARRr/4sXG25pGrmTtpmd
dfKE/PViM5MEzpE/b9m/PMDvLR/OrwonEFORJO0zseOPARCE1KlEIBlERNL8dbWhucwyQCMYadTn
GvBdUU3Px/iKSvxnh9g/ccP88MS1n1YbYVC76KzWCiZzUkDh51027WpCk1buA/smdxTCRqvw6mNQ
YS99qoN+NdxN6T4vutcGpGl6L6L71LkTRrVgcMStt27c2eLkT3hTxZtCgIjH3D6tp4yp0Xt4IUyT
y3nV3RGocyhupr/CONaC7BzxNyk8l7q3NhbmQ72aslHN7ejlm55D02mBWZ9RVOXj9R8WLdGpU7om
2j0BADtr4n6c3wRsyKPzFFiWT++ov2er7+GNDEQJ3dzMuLkvWGIqZJxee5cd4jdCEaQ7fFM4z6Gk
YyYxaThTrcSPM6jI4WO3Ip9jEVeOjXVDY0l9YH1wPmxuK8h+qheiuCHGemit8yFlSnQlXHNDc2hU
9u2z6kl3ZPjR1Drury/7j2b+5cL7k5XwkyLw42bx49v300p4asoQNANv3xJRTGOn+/O2x61kT9HM
yX9Zdn+dKkyN0T/ukqlH+fXQXHQS6Rt5Sx46H1MyWrh5eJBL6wHjpDNB+7c3NOKhQq52jMP9d9MW
7NZCCcB4LYMrzxmjWuJxcpL97Bu36C+P9Gj/ftk3f3x2U7vma/VppKmQCjy7O+jbMGbYLZ3KUokZ
Zi9YVgQcn/w1YF181qTVrMfl1b6JXWmeeMGEAHWfEZ65G87RycvBnzbY1L3uX2CurURv/JAf1Fec
SI66VfaQtlZukbu7+3LecV00sLFlS0aYsAntDSvpifPuMwNEN0v8vbFJQene64EcWm8XV2Bhdz7W
4d1D7a3vOlu33teMCaes4yXabu7DJOBWObTL3N6Sbe8NoIPR71jxsVpgsJs26G/c6r9+8cQ/7f1+
eWunr3958cZ0NDqpbXCz+zgwlxe344lA0yJ17Gm6jycuxZrsAWbEJ1/n7ruTJkJkILrjSvfieR1I
IOCndC7dca73+8S+w8/qF0G0yzFnulM/NWGOfIGMTOnSrRMHtO/dxdJYchSvDFT7RXUZQg9Q4U+L
NmiXFDnbBqhmy9UjAu7Cg8lVE42W/gHQPJ8oYy6TDFJ7IoyYBIJP4Vj64i2Z528yh9w5hfXf3214
BP/sGtPJP4NxRF9ymtl/fZk6fAxmFHYKQYG+YmKTdWrlXb5sKslHWFnQxXtGTKn6hj/rHOxpivJO
coxsXa424mg+5Q/1Q+R3sY07k/otZzD9jvNaohP4dFmfwjmiyOQY7i/vY0UOkHVTK7d54cV46kns
QxWJmlHzLz6eCRPBy9W6rK92QF+detGTlqhpEufwvqNy6aHmrLT1/UCKPE8sMG/HzXgwbrSDfjAP
kdPPkWBGW/Lk1xNE3dwIbhAgkXQXhymOArw9LJF+yRjqTO+FxTHgMoztwKrJRbKCdTuVUbbFJfAk
rTgCcQ0k9h4VijGA5ZdtKKKyDdXIeXBAygW64MsXTJeutFMQtgFVw2a8P922jhNv1q3TubRw5pG/
h0Zt354Mj4kVZKe1OCffjrUlnOvcx2wZBI071WVBe2NGgIXmAC6UDxLxQ6+K9TSxXx6knSevZ3TL
yP9bTLngkS94d+E9QrkXfKwzF2LjfHCdN5WAeto+23xrZ2xBAfJHIq21Gxy1BGhDaF0LQbQgVpC8
+msEqv+8r+27IsZhglKYEoqoq/nMFZYTpUUnvK0IgHe7EufM68wOF0G8T+D7Qk2JIDasJwaMaK8N
n2BoStet5E0l8uld3Jev+nEL2oQ6mqMlrjqKUeYgx/qzgKb/Zn1sNqvd2a39attWC4GYZ6t4GPYo
rpSbAZ4BzeUlul7fsCtC9Wgbp4bVI7FVCa2zLl6T38IwaMktVKzpmOkk62Y5zC/b01KfculVS/tw
rXvVs12CVjpiBw13SnnnpQufB5+U7xO7euNmwRKY3wS0MeBN8LyLh5S9gH7PiFZ6+mQOWunInWn/
TdnkiI/QKSBwRhalgrVdKuzhLyDy0DCViUUy7PWjcadtfEqkJ1V7PXrxZsL55s/cL8MkTYOzbsvs
L6SwvGj3CPLQAbOb8Pvqtrod7/v5WFtgCJaxm3mpS9uQUbI0r96z7Ttdr3Zuuq21e4+8cTm9Ez6x
ByW1slVDG7w4ZEnZa54iP9S0uJkywMnkMb+G1hlDhYXwG3AoE6vOy+4Uv3HeP/MmEUuCsBLkeT03
bTnA4HK+q+EglOgxJOR26yv4BUZgdnJZCKbdPCR3SCif1bcYgZYIoX16YvoNcdu4Wbqb+8TRlup0
YYLXoUHyttXvRy04pPGV546QFerl2jiejtLA9kpXhY8nYYM1aIki9l0/L6zJ6Iru86pY8WRfdYV4
jpZVvUnuZwRnnu/1DcdHSzogwbm9QifW1775VOcuRxpOOZi8XRYxkfv/zE9UJPuT4uhuipCa16aw
tIO2KSE0agvyFTHrb9DTmAfoG8dky0vtK84G4M9oV6h3UOSgiTEPBkOys60YjzUrlW0Egot4h1+J
l/FR8boSYzyzEedAZvak/Wvo73ir5nlnWS11xETy1Pw8QK1ordijU/810Nx+v61IzbFvmnWN7HR5
3Qv38u2ZN75Z40Pl1vGUuTI/e2fnRpl3frokytEetq+pDUUATZKXOXA6JjHT4ITr90lRa4vWAmwm
RyJWdLe03q/ObW1xQ9Twju6naaCvUv2STD4dp811cifDavaEtULtpzsoWCX0TEFwwER8t7k3fQLQ
JkCllW1691H6AH9kddbmciNHDnxbl68Ar+8093JTBexq43N5yNiwiGkTa7vZ9k8G2zx3LupOAzgs
6mxXWj9yWzNpcpk4HosCjVJ9SB/Ph4rHSHfaR/kcRggGH4wHPFKLwcFc/Awm1aUv+yj4B8OSKGcL
B0ynTV7tZy/qCB0HIL6FQvYY4jEsbG2rbFFMrDXHXE13/4kVG+gJfKWYLNds/UZ+IK9WZB2v2+uR
Jjvu4dIRF1BTAv2BzFgHbIujOReaAEuiMZGC2hsiyNwm8psWCgSwEJ7Z1BdTrWKJoEyttsReoUzE
fcHbE0euFi8NVK6neZ+4be2geFK5d1EuMufqEOYyXfMnqdYpt+yObxJyqt3TQ9MdkD2NFR8g2QTd
Xjy8xfc9TkLYstMn/7wm6s8hK1DCu7TbY8PMJZsUEPXioHeueH0Ma3jhROwO02ZerKZC9+GBg8uC
7Z3PKTsX65r18ZlZujDUbyqJv6zEpkPfT90fUach+wlOI+T48+tfCrFST0qDGDbeomAqwU58fwrD
N8XqXy+7PTUHRSKLr73X3xyIqQh/WTLWW7a9p4rtIbUDZVke5WyjzFM3O3rjPXHaaxFSSE5pCsh7
lU6NjwPSNP0guLW1muAQ1tnd7+d+ZgEot6s6GA1HXkVLdKXQWKxmmjqseAPmH7X/W031r3Rdq+g0
GeShwlAh4tEB+OsegSkJCDd/7hH88gDfegSkPXGumpzNn6Psb/0B/pT4EnqRxLDNTJjef/QHpP8A
H0UgSmN/MmvNuIq+9wf4EvFQ9BTQmkEOV/5RSx+O4y/X4w9PWvppyF1Kg0ZC+hUkfTDt+kmQBDhl
Xi8Gd4axBxi8qFeQI5hGw4znqFWBpbF0T3VztzwKL5eFNteX+eIFg8acAz6MKkohPk5rQbLmw+Kk
2/FcWSkrGuqV9dJu2+PZA4LzqfQUXE99zP0TElTWQceathWkz8F6Ck0oa+uweX5eKLZim4vSenxc
9XbMmRxKBR2x6mZqfG2sKTlEohqYzh5TmIHgUit76fvlNmhWEp3Oa5AcGs541apbjS5WTpgN006m
kcgwcpCfCHkDDfkIs83bkMMk94WbZM16c7YXIVHSyM1ZEYlWG9hBbmUHjhIfU7vtwpIZOjojcOta
swE0SxlR9vfM6S/X15+0AuQ/IXL++FZx+X09nAxqeTqJRkEFOB3W4HOtavoj/edRmAZN60w16t0b
gZEHnpLTWMzZWftRgfuErZDtuRgfziv92L7W5MYCeCf8ZnQoSTizwdK4rRcz57QK17yC83HJpkUj
hve1QmB7WoAlUfkTIhAsPMSs42+QQTflsp4LnDXeTZfBvn19UOPVvTqb+y9tRKRWBcjw8ztsNJka
YFhAtA3nkU0ERWjpaw4ttJjd2G8tJAvqY7BLqQFaBzKUQwdodKaUruls8JK76T64+siV+Tg5RnAY
GfPylynEpxQvuCzWyzSROhxkcmMtlkLXnZo0DH5mAKGtx8F7fXWlxVFld4SFYr8mjifQQQeouD5x
ENq9M4f2NaJC7BXh0o2DUhgECDuIU5C5NRyLxey+fb+wsdWWjMOgc0UuCmrX9+aFkLNlfs+Qh63F
mr2Ua7SQ7/gFvlkGCPXSfPJsIzrTxFrcK8F4dOYT1fCjfBeCbqkHSAedz+vlX7jwIuRRZVmTjU9q
qCz9rcJopgusmD8uvH/yAN8WXo3APNqppCsQqSyR3/x9FCQRA63T7CJhAZ3vJM//uvjCOESk95mc
9YMrFXW+JrKUYyX4Dkn8B1BDeQJ5/FAM8MQVsBpMqnAPaDSPf7yjBaGqKtrEvV1UmDZbTfcvcHdC
U3uITdXqyCbopdnziGwCpI8y6ouS+CTTPLk5Xcke9PjZNB4qEiZrIUhEVPxnY4uvKBs1X8860hQS
aaHmpzlQrpcW/CHhO0+yeXmZcG3E8eXLSgaQI8vjsjxFHgSKTYlfLKvkah7G6auGuEHMuK0S+UE+
d5hkwpb0yERBZTuzRenil6HuyRn64TrfNpeOw+pEXwz7Tac+avFLmAYNWhPhWs7FKFzl2Mo1XJ1m
K9hpdkWwb9I3oAHRNEiARHW8lzh6zOIHMf+Ih9lNLccIE5Ub3kFGVqNhqUQJx2dlq4YkRwEYuGJp
0srUPSWA7cLEbsVZoKHntNCPPRT1oZ+xvqT90zkDVBanh76Q8a0RBpZHyB/EPdpPpyESS43p6ugD
qQQXDtNFUdl1n9zAK3ysU92vT/cnGXC/gd/+elC72a6XpHdFrWVHq7r7tEjtpKRHRRK2GxtXYnIa
4Sar41tVE7fJGM6swTzImIGB33g5TC1KQLcpLoWPfMOIECZlTWep4BwGGdWyLmKC11A4D+eV0cb3
svAkjiZHBRED2rmbRzMgfDGOvCFLdmpEjrbeLoqEpksmF7dVGu5mWNxUwXg2y/H1fNLWqVCuyH8A
H9UWZ78qwVxUr7nGwZVzSjpDUnwS01Wt5U+JuWuENshQqACc3p3OpdteXpIW158EE4ihYSR4YzoD
AmR2TmgkMys2BNkO67Fyiuq8SE1lyfXjnIsejzWVxCl6a6vskGsg18TKRnU/xx9on4bXaHyEfe3F
/fXxQv8sJ5Yh70Ef1hqiGGcmpR7ak2QsDm3iF2QlZzhIr2EUXEOcuuiuo+QlxSophHdduWizoyG+
wIBzdYNDS2M0Kf2z2gvbkxsXWWxfdVIRL1k4N1IA6eiPxiZx5TBzu7O+NrPHWXFIosyRT3RK1Cvp
AqmtnMWlGt33jBlqYdLFvOlwnIwJJdDpTh7Phb63zMF0JV1bRdIJf0hh19yhzWDaRCtbOohz/XIQ
uFGF+OQU5ZkcleZWmaU3KjipmZZsr724VgaOgkRqmGfIXAqGveh6ev/74mFSLP+y0jD6BmNlssoq
4k/N8248p/XYgVzRzydf6SvnEo+IfaSFNIoLgyRxZRCcRGK3R+E265SV2hYHFOyWWs2cRBtBMCpe
wnktyYTAaHt096Ujc8BqzuarNNmacxm7KaS39uInQrSYJeej3KR3Wrw1tedCB3slmkctXfQDs2Px
QUmz+YhSapBoIZzqCJhHGr2bWuRfRTWC8tW/h5pMVGiCTkq7jP6ly1annFCJbubqSdf5g5S/Im7c
nsPmJsy1O1V7Kc8tiTF57XbXsVspgPPbhoNuRpbocH4vhPpwzc63edfuxOR45W5s+neGhXbUgZwY
hfcmltE81sdQqLdXVVIc83T1Mj1za4RncTLbX9HQz6JMxf8I5S/xNDzQdZju++HsmlF8zCtGUjPT
S2XdLXC0/1u3dCQWUMCRTEhAJnSgTl8u118MdzDuUFH9uKX/yQN829KN/3AkQqgNZYLQa7AOv2/p
Ooa7KT5OmZHhhL6fb/pd3TGdp2QYFN8VUmzEf5yn+HPCDMBtfctg+idb+ueM7MeBHT8514wogSxH
3vLTlp72lSj0Sc8KFwM46KOscdJQWxRddSsk9FfzMRBgQbZF4jYymNuYyhC6VH0x/CSpHFHxonO/
EJHwQambGxLXPQO2SmfgMbsN0ymVput3UQ+xRR5WTY3QVkHhqke2CYs8uabcgYJvZhPVYN507VrP
hGOHv7eZIpwuau1VBSrFNDcyKzp3ZK4GVyMisbtWOBwJWMKh3uhy8SoWu3AYaDAK7+VwPlxO5cxB
eXzCgKs0bWbXswTyS281vbEfIxmYjHbXQ850uxFIcNFgI4iA5CnNttalhZA8C3D/5KGI7eqibxuF
htGtWI7IMkw70SUwvJFrVrsaMWJIbrXsQ6DyRnMTiR0Y53WM47W8vuaS4LXhh1IxOqi3hoxbeHww
pdM6OxNpX3MGqu7l6UfTqNLLUndjFnGzejSjtVY9DeohblW/a42r04PznAGQBX01IyimLE476SKs
1Y7Wch3vBoWTL+k4qTH4pvJgDsuR5rcGNgDCphYb9Jqq1K8UNCOZW6qalyXZsj9d4VuS+tbfKoNh
ZRwpBUIy0kJHsRtu4vwKWxkDYtb5Yh2Een5IOGA2mZ9nkpuY6namZU6Svkh9jgQkFUig6pXVNXxU
ztoiahhShHAgG7VqoEXJ+LlaUjCwZx2AOZ1HfNzq5c5ECJz0B1mr3opYlVyjTDbqybiJSymQQOOe
qnijzrZSODqiiT48KsIFqRbzKjNgAW7yqNGxaq0iZT9gl07z8q6btbcaUB0x7+cAbQ2rrFCjXMt1
3ajgaUNlCsTqRXFaGfeduGgGBKMjLQ9HScqg6fBJZ6jKocQ8zXK6gOeWAJP/07PoVJqVxJTRQJeN
TT+f/59Yj2elD6dgkzx+OrWTlpdGaLOKQ31mtcDIQsalaWKfuSuo3PyWZnYPPZJ6eFa8CWK8VnR2
UwBhJ9CUhbJpkQJUBjxgOb+51qpjkNgVMtZRe+xctz0jsjN5qjRlRcoGwq7Eq1eVjwYzDYMxaC71
WyHZ4HRzhV4YrNGIt4hH8J1jMkY/3r1mF4DDTWj/e1f6GX4LGWEcvgsW+r89vImKgHLr55X+lwf4
baWXJys0mwg0QuiDUxDQ95X+8yvq5OMmPh1GEEaP31d6+T8y2T0oZEWNsuszgvT7Ss+X6LQBsgcB
RBTfP+ycadNK/uNK/8MT135qx6gXo9Gi2Ig+p2XTfLNzeycktAzF/aK4KYXtqN6Vpscaef0chy+1
z/ng1G3OAprNDS2b1imCdHPyNY/emmrrHpIwjI9OfKcfa77aOvGhDOiBUMFaWWtfZQ+75jTnAoXh
En/7KNmTgAEnqB++TSGXA2kKk+ivJTVYt6WNcGHARP9q8l2JZD/k3vH2t75G75NlNk93hWWXMW5o
osXobU39//fgvaWTbFj08rNimUuHxJ1PecJTkOkJxUdQOZl1P/m4KYV4GrV78g74SST7eebZ15mb
YD70mnv9Ud9Vc5R0/+ZcSX0KvjZY3rDsUp38XSmEfwoB6s83yC8P8PsNolC3YIeCv0knQ/u9FOIG
wWeISF0G8cktNKWufy+FMEmpxpRwpX0jDPxRCsnccCQskPiCm/ozzeEflEKfne2fbpCvT5yGCjfQ
l1GHMQ5CTkJ35HR79ZLZ5Sxp4JyDaoowA4dunREpoPptKC1NMyxgxVUZqSMDk7g0V86WKBceMRh2
cTHeG43TsX5q7EzHrzBuM6ShsbQ/98kDsaZraWwPauZLExqROLgBwx4REeXLTPVqGWCHaJ0MoIHB
FahHtCOqrjszQJdu6vwxhj2oerLZ22rhm+TkqbueIMjEjSSnZ5gZumI7EFjo5DRQGSaDQjGQ3dpM
tPRAqR2hxVprY1/GwBiEam4B8oDDWYaOdA3y8+7EHQk3/XIP0aU4vY2cduKkeW6l7lm7qC9x2hSM
tovqWKmXm0sKgikl1SE/b095tjGh6s8upj92wlaANjVRy5KTsD6dF5c0OQ74QkAplpADEt01z3ow
PJaF/JT6icT4+URnVhw3OabsZMZSUBhuMhk8K9Bmo63cNUdqFI3uRDXvyv0JUs71siqMeqcmgBiM
igoTxlK5SlpGr9fei+JtxJ+cr5e5QbMlb9BDcNLNytpvztRBQjWPYpDNKiJkhUHbmNoV4ByO6sPV
zWb3QrrL9pfjrN/kxjMz/GpR058u1tpT9hHdUS/y2sDvlA7Y4Go8ThqzdoZ+7a5oN9LV7XbSU/xO
T4G3N18JeIKSII4OnEXzEep76F711mWkiqlFrI6lvCw+sBWVH9HzDJ0yvq8Iy4A5mxstatupWlNH
60ov7US3J4wh89s0d6vLumqOeYcMQ3453/bQ8y9W98B/LhkTQsTImsXDwQqPW4sXksmwGHMhh9hK
cdVAK5XI8lJE+PD4SFWi4KXCbxvVaZGJIYvM1OuDILe007XgLME4K88rc2/EXP7gsU0pCCFIlvSQ
9Is3asxJOuD4kMCRvBENgngAMBa0f+QQ5IT0dzE477F7h8Gmbct0kRgEGG5LYlDYXR7GcJgLCU2r
MA1pLemfuSfTPyBcUyQJhKtbkBZmJFldgZFKxgG/4t+WRHbuK4y7gi+0SIBmflaErlbsmI2ow30E
p00U7MqcN7Ls1krmGLfFqwrdVF2QLWyK/L8kbjEVRem8T496GHC+oW+YIVuusNgtmgQfV7PSxegu
Ml2a4kIO9wtcSH6TV/5MP/Z9ZuUkq0BDq3ovlmYv+rDuro6GbgEHXCgdM87dfUvEmOL1IDthJ/Vw
iaa6Xw8IlM3YHlHapOuaC4jwh9F0zrGnPxjpsZc9U3fL59NrmXqtctAUl7DM5Kz4edIta1gBV36G
+UzcqM3C6LojCAjv2q+W+y/r+u63OuF/zk2+u8TEAPy//5262r+sjnjPJxCMiXNH/2l1DGXZHEWW
KyfVHoxxX0moqtQFGTcIYiZsOml4cXQzCFxjp7dMCbANWFJzp/RIk0TxN1n6v3BYAOVDxbVPwpli
fJr4v7zsv3QWFHqPv2ynvz7A79sp74MK3homzxRn9LXeVEhc4jjPLjvtjX9MauFUGkwY2DTZUX8r
Kr93FvgSdi20Pt/nvv9gM5UmX9MPxeb0rGlfYNDH+/U5ev66lypDXonGEE7A+sI9ncJDHHPjnDT8
F1l40PLGi6CRaSPwC1bVW0npONC89+Jdn0LHbe/zvvj/3J3XctvYtkV/6OAUcnhFIMEoBgVKLyhF
ZCIS6evvgDvZ7r59ql+75Hbblk2RFLD32mvNOSbRKuVbbeXP372jf3Uh/6kO/umpza3H77b5yRgn
saTr7lSBhFhG20cGjivhQcdMWSWDXw2a3Uto4UxfiPZ1AuGRHevvnwT2uD+/QahI8O7MLHIOC/Oc
+7tnYfVBWogxRzklVw7VWLwFYu0WpkVuy+RpVenHEv11BZeFXIbHG+9PdptKBnj5tiZmcGQ9jcDB
CY3omQ1BuD3O6QHtTlG7emE89MPoNmlNkxK1uJV5Io2U0EqhtUXOBM84btWnVq/o5RLpHD4IZn6I
I4zXxUQqbd2StTCmvt7j2RHihXa9VHQZpcnwFZX/gDgrvQVTWDyq19IJb9k2E/tdyxp61Ye7Ju9X
kZV747xM3mjFWx9mG9HhJ3OkJ1spWhTGLAel2Rqk+84y16mGtFKJAU6m4j4qz7iY2Qn1hv0fxlBs
AjLsBppLKGqVg3Flx8zRx6gUKkHdLnKypUIBWX1FanNAznSIyLB6mYYvQS7AmTSMIUokO8Q5AEJF
d6KUqKSamr/8oBQ34pVQBqbmjhANBQBSLM+m8iWIEuQFQfxuSDgMBI4gYbWsIEZTD95QslWHKmQr
aG57MRtJ1boxUG9yzwo1wpG055SwyVyVHmThyg42DUtiAcm+RFsl1C9D/XEtmmPRYktIBNSJt8Qx
84Vi7LPwXLALpwUNGe1T0K3XsKbhPVFvFtku6kYCNTJ1kxGOoAz0ncNIWiaVtejZP5iaqMGiavYV
OQuiTiJWK1a2JGZuJ207WmNFobItZ8v0Fjk3umt6frnJj5kgUBhuzRleo3bYjdjvsrHcFNZrwGDm
NoibzEpdQM+2bHR+lJM5HSbUj5oAqRV4XKJtrR7lufFR3zI/pz4We3Mr0cNI886rWzJV5vz1gyIl
UOo3YbKXYFSFH8WoIBDKqPuehhspquOmjAwSN3dxbNgtYSGUWDTxJANzc/ZScOlEwyoCa9DnBXid
p0BFOapph4rk1J5GdtvWGx2BZj5nfdfyHdcxymByjsZsLUYC6RL4KIgFybgQFc2Vwhy23yB4iVT7
OWxsnVqnaSk8xzktanfTREeC4ToR+h5FD9cYiSPcD7EmYIzaXRltmOrVcAB970kojtsP4XZUjc8c
VfFY3pVF7nblY4ZSurldMvZFFSFTdEW8lvOtsfTQyZF/XRPwg2LnJWjIlShfanSIYkE5ppK81Ey0
jsR/P0/pOgw+q5GpUyH4kZouQqNbFbqytsp2Kejwc1Jogcxg1fwA6lEJ1UtYaec+yhma3KnVBmZk
2/pRo3NWObPUOHp5Z6obY7oPyiclSglrb8lv4+if7Ybr0Rx3mrYve3PXIQ+U5PzhWm05jWgyHNbL
lPvy6F/TU8qEYdypyc4KzwMJU10gL+rRD4DrJ28igInAchPhFXhjq2DND3JxrY0vfI/cfByItyWq
TDJPaS4tg7L7IJDeHQS9IjsqeDIJ0yY3Bp9hJr+U3NFig+o8yJZagACGpphUdc9Fp+yvOWtHbwJH
j6ZP4o28byv1v7HSYC/BdArSGhUWmatsyf+/HkwRBWUW7PxgUP3zA/w6wwBuzTRibgggI5gjVH/r
bEmUEybWchyoyi8UsT8O7uLsAKcqNGVs5780vX7rbPEprGfqLFz71U72D2oNy/hTsfHjEzdoSHy/
lzbyKDXpYKqIh27erv+Sbo7ZY2uZ/dUGktJoK8O52D0C4j/qx+g+WM7urZDq/D4YbeOS3Wf34al6
VN7jVyT9mWOd00fEP+twL5zNI/Hr8//KLb/QYaEumq/rtkW9NDqti9PI/6js+8YxSDxMdrPACryE
jdpqDhFFeuA198UHSjGEXLe79aV3um9i0XDxNb3UxysyHUjDlVfv6Cmfc8Cr4bl50g7qyXSMbZI7
sL98NlbaXPjKVsAyIHBOz4Rm7dubre7qS30xX9gyUI6hSA8n34BXAS2c/c1GrA1TLd0bOJCIlOcN
+mDNRHlGLpH9NtDMCwBcrBW/2XEac6c3agCdjAI0Z6STEavQraAonTI4IxExW6tUXgbt9tq4Eecb
0BbLF/xUT7ObdTPDEnNneWo3nF5a3R0TV8QjM8/qlwxB0n0SnZQVrwnFa7JMljXaPGPuPtygKRLL
uoJvyyLOrITvknoMjtcV53XZnb4xwMXR/hDumXtotB8HdzZRzH6qk+gsOrtcvbR+8SrYj/Vm9EQ+
3sDECba+Ch/Sh+guOks+AbSKbz2BjFnkaAHjzSJFh0eSFe6/hb4muXXPmdmme7Aa1xSjS6Kczxou
gOecd4jGowApvHJva0i8i8KfjRIYQpyveFE/yE/pnbA6+pvGfsHPRXYg8XPwqRgEu4kDAXEWLgvb
DWpup+QDLgZ+gnq7G5kmbcutdQexm2uJ0/cy8KzDFzqs+QvQgG08cV09Grb4hf+lcxY4Ed/IQvKV
BefS13qFTcvTl+PXbrpA4EEtx2uQXP11R1fHzm0sHiM4aDvdCHRrp+0sobuTsKFNs1sKD9RT52Mh
dMvNdROjie985sE+qCkuDxq8ose7Qwyw7iQOVhTtQEbxMjhlsM1XxyPP0ufyJ/SLD3zOJ3MZ78N9
hiCTrlbw0rqcuTGhERKIs7d2Hl7IW+SlDotgN7e9KLNelDMncRobvPBXYVNhInElpDmO4HOr7nI7
2Qa7+U7MVtlqNz96dB+/qscvtL877dL76Z4nqnAF4EQCEubSSbNX6Ok9vBPlalqMXwXGr4xvCYrk
5SrdwFR4u4cE8QkB6fp1kI7S8up7oLTKjfgB99oeRE9e6ffmffSUXwwHKnW4UpbpijMCYmQIfpgo
bytEmzQJuORh03mx8+DtxUV4ryyftqhyqMnUdjnzukkMPntrStLVdksgInCyuQO9mH+6y6inzo07
OOxlzjOfwBe1kgCRCQ/ptkTRvd57pk2q1yxuX3s24tGH/fOeksH+DLjqP2cRKv/DE46r8fN0mvWE
oY1TByG7h/jR6b7yFeJ0b4+5pHef0Agij3IsdeHN7fBsk6Jk9bwtRgTLiZcrDf31ylwVS/pMztXV
tqpT7Tm0LcfHXXya+/4DdnYy3vHZzs1/4qHL1aUHGU+fxW4e+c7OtozRXdLA7An14N1UD9TUC8Es
XRaaiB6fatm19Nr39VbYtV+eic7yA4mqf9vmK0bPW56+aef31rLaRvtpPTjSkhfjiofMXnrcFmRW
3+l3wVk56mdjd3s/xCt9lk2uzPeCB9DtxCuPZD0+TMC/X9qH+gH9Y7Qud1fHwUDFvXfdMiG9f7xg
3Xott/Ejy+fDdFbu5ZOI9NSZ3ZoXxMXn8ajcD8+4huC1D3Z6l+JQyFbiuo7tDVo1eTe9t/KWNUzd
BzR3/Bu4SW1VbFjLs8d196L7Ih7MfmF4yjJeZo/UWKvPE0YVaFsFjk1IVUvoI6uB987lGppOpd+t
461yNM/CC4Pm4HxD5RU5XshJEOsGr5PvNSbhZoXIF+EI3igPyu2WvwZAH3HKBNEncnPNE8m3b/yR
JUjf6O/mcO5umf2Rom+Vd6Gj117MKBI0D96wdc5FzLfuS77Z0+kd907wgSjuyqsoANrirjlNx3wb
3AV3zfYVxRy+x+IjxYGEMCa/OtV79qUdgzNArvJRHBfWcRAORrIyM+jpIa454eB58R1Nx65zC2vN
fBRj2EdlAu0ha9z+8nGVEfJd/zKS/H+dC5L8pyP2XBYwFxBBZDDwm0d935cFmVZFN40xP51Ux3Ub
gsFlJ7lYi1nPy3Fjx9Tf1+8xZsurT7yddxjLEYObM9HXa5Fpe/vCub/DlouZGNsgJuZvH8GH4J1W
C9Nd4qsdtxKrwgmb1xpPIxvrcrlFt+Y7z8/ee7g71KU3X/VbNHv3tvB49Z9YdVdL3V5ebU5pieOx
jUARP4UijWCngI8bLTkh+/peP918Vtu9eToehQPvozv6ScX75Y82NHrnwcFBlwj2d2XgX7VH5inM
j62bn962nzoTRpSlU4yN23lUttJ9ZV92qLyoJeYPA0cjnnrLfrmwObG/3PgDyX6b0cbwajhSstmw
AhcsRfezEJv9AS+gd6EyYyfQVh8fCMEjJ7gXn5lK1xvLMbdNC93m6Yn3Dc02W8+JVAHvU13JH6Q4
Qvt4GheAu2ZL2BNENxA+Lu5oj8XgyfZfn7ceiMSnkEmgv/5KXT9eXJ1z7j6cz7jDXP8GiHw12zJr
ZpSXWemPXH93mffJD8te+Nmx3iXH7GUeJM5P8Rh56OTPdIPX/S9v7b/xKDELkpjGARSem4Qy9f7/
f5TQNAFKzU9HiT8/wK9HCeO/M5RRQtUnMuwzVQABv9pLiPojV2d2kYA6VRiV/3GUYDwI+BSLiy5J
ECokvtpvR4kZkQNy1EA3jTyabPd/Arvhdf146YtwiuckVhEllAzE9McVg9eZxkbHfSi1mq0KH1rx
lWj/I8VP/dNphS+CVxuGkDKDIa358991/rS+m0juweg15uCGY03eSSmhlA9BynmZmORcyNw2f1Bf
JuHDgug/wnpotDXZea5aRKdElRcZ2V8CXTxLBA5ckm1BdmXG9KAffK2U6ASon2UmL26jvrOmYFmZ
NGHIOvq4WcZG6iYvmmdISEmEWnsLNLUnN5VurGAyfJuE8jAk1/dKJnkuCZ56wjCNSaA215AjCy/5
lOe06sLFd5fMXyw7XFp/fu9/uOZ+WnYiI+y6NCdCNonS0Ys64bkTMOSmQbBvSISdpuxZmG7HMZru
jYajkg4WBfm5tojpMHQDf5LnN0ftb29McUHV9ePeCOrlTS4popr8TummVyLhQeYhxSGB6JBEwIpx
wvStTgYawSt98XglZb6dCHRAncycxFX1dGFpPqr31U01Nlnb7mqzh6ycD3TvCoPEcAiwyVM2DOus
X09Rh/htUu7inq5boJqMQIrrMi2u7tTTX5O0rLEjdXb9lSTnJBw5FdlWR3kfpdFzZEhMH6fTlPe5
U6jKYQhlwe5T+khp7XdZ8VyZZG9URmR3bWNnZvlEJvpdTKaxgkp7vBH51GVek0MHrI5qtmuUCFUQ
W3ZxqOuGznLiTwaxyvHW6Hc9FYQGHDSqF3HrWNFTY65lcX01nqwseUtugaf2REmrwyrjTUhFlv+o
WElDf256XNLc3DgYI7UB2iRssw7PJRwgejdcxUL7iYikMR5N0oLpQdkdtnUEzlXg5CMu+/YrZ25F
0IQmvqBOU83OHtsvgTAaQz920W7Ux71SuJQvlfkI7rCgtVTVxlsuP4p95HbABRvrVGIE1F40FTkY
MSlt834VvbZmxslfXcvoFEtB81SygUZ4+UOzqPL0JMTZYayzJ5XmlZhf39QmI1+jYlPIrtugRrYX
c6ysWzeLV726Denh5fV1l49zVtZN9m5t9Tk1waZIJdcs6/dgOmmgEXX5Btx6NtcM4qLIzkVOJgdZ
hqQQ0qrmvJPpIBCnVVHsdOncJ8SMJJMKnLXoV+qtcyuiLYfx9jIEhlskwuKmWsusQ+Or4zMYUHld
uemlNN5epdBpK81JSizdAaOSb3fhv3OHIh2NBpMOtx51LUOcv9mhGC1IyJ1+aHaxCv/0AL/uUORg
aBjXSH4DkjSjC3/fofgMTTNmarMgBcsNBeVvKhXAhTMEkbQ4BZbbD4CkeYcSZYS+7FtsK+Y/MkDO
f/3Pe5RMt42vD+cYavCP2wfk3Kw3lJwzl7nngNxxJrl9had8365mRCtR7TbtnKVk58c6BYd5swVy
ocbCiT068tVDdObW2Vz9FCQXJ/Q7HsNczsAcZOUUwBDyj8go10Cm6SBcZm6ai2O5iO/k9tBqWFUo
TK2P6PO26d+E5+vyurRcPvy5tMpWtMhkQEgzjmd0+BUHHcEjJO2GdY+kQ2Ag99MmOQfP3VNL76F8
a32zJKEtm5PDr+bCwtFOHBSeBMPbcywG1r8yjvK78NIQqcGLWCnrbKNzPE03yT2tjbV0z+Jqx3gA
8x1tYs1grn5vrkCCSAYF5tgda8kTGLPZJ0x7FJ1JQ16AgxKU4LFT1trxjnYArZDciXdiYlN4xnBG
ToPfX8RVuBrW07r13vERdrw5lUMjaQUzxsvX8FB+KXvv86Xa27RPCP8IvnoaUcE63OTAujk3AESh
1YBzAm/hAg1Ddv0Qd80Jzc6cp+qQNL6NN+lm3LV3TAKO/afW2tWy+SS+jh9N4dTNmVYCkd88SIvQ
YIXMjRkpbQNlze8TskNsxVO8alHdZcf2YUJpsZaf1Cfs8OA0mgMcZTz3vriV3WCDK4qAeOe19UhV
offmCg/DerzMKjxxYS2tJcKYZfhcHLq97JZrGcjI+UxW7HoosXpDkaax9A2nUWx66vRFteHUvPl6
J9tjMYv2ZiJW6r81m/ipf3uMFzHUuGFB1NzdtePSjB9J9l7ib3jGp8FGVr2OwHmP8Wu0m7umZ+F8
886RffyYr5+5Ju8o7EHFZWu/XR5DYsDs5IGhAiclNA+e6bBWMwnCgY73F25GvIi89CzPQYmcNrQP
chOw4ZuesHV1r3Rz+9LR6bt5jHjp+XEi6QEN+kZ3lCEwMYPkX2HF54vswm6BBQqPvnIQT6Sj7Glc
fphLcVNvyYmCgOKLs922xJ2brIvVOneBo6wUL0N2mPIsoMfY8V2Jin4+5WYP4ZnD8CI8T44HhfMZ
Bh7dZPv5Vbb3T/J9w7kT2BMPh43oKTMj36Tco7kE8aXnGLiR/r1+S7wVSANJHZrrex01wd+u9RJ6
5p8HG39+gN9PI9gjKfg5jwDehG/w+1o/82t1mZhPHamLrs8bzHdrPRZMXYe5xE/f4Hx/nEak+QjD
BzZNBjH/CIan/+VS/8cL/zkMqamtVjLKQaRpBUtBxjNMy408TJzKeJVZnhF828h53w+fJ9YkbaP4
yPHd2Vc+2NdusRIjmhPPmAW4MXEFew+vz09bx6X05EKLXfOpoqtF8h7tXdPj7DufmL/K/9GIIVH1
r7asP16H8tN8RozI8hqab6+jgK3dLq/tUrN3KetXx2uYIR0TGmLtDtGcI92ZVufcBl9mzvypbWCq
lPC5Ikf1roe5H1mvJNBmhwEnuATKrXGeSCG2V9G5WEbuKn0I7YWR2n21OujbEvTtHAQhOLBc5q5r
Zr/P/+jt8xQA2oE/vph7qKu3/kWhwD1yS56bheYZ3idQ0/XKhm2iOSzU0D2enw6fn0SOQttFSWB6
KXc+TUvzbu7fPuSkPmVgYuhYkte3iA/hYVw8MXBelL6076RdNsCPOoya173ura/EJ3d70ToPVy+8
aBVczEXs3lbspCGrkv+RQSZqno6X3Q50GecNX/lIPOMDtPvjDLabTeZwODTQJjfn46O3R+z/SODo
skTLBAjUPJuYfdr8ajFzO4Cs8N+IS5w1xrNZ0lPbdaGh8KuNMk+r/r2VJFEm8HOBVhBuhuL571YX
EshpJ/5cSf7pAX4fm2q0OsBuGyihkPZzX/yO0uDfUEYa9DmINp5NYb+tLvJ/OQZrFk2NX0NU/uh1
gNpUFPqY/AXYvljW/kmvA7Dnn27LH564whL3fSPCHKNIxZQAFTFUI1fqmB5KorLRamYA1qYzww9l
nLxwBOilNSQzXZvlNVahOJFF4KDRxJWlFos0aImYjZK7XtgifNkbxixTDe/HUvKMjtvvyn0cYbYk
QkHnSzCZXul5h5qVprn8XnD0ySviJZn3pyFDzzxmJGgmR4nkV3UArBPJvpGaW6UADHTTjp3YIuFI
I7/S7quU6EEFw1o64qsCvncjXWlKKlcNAMldK9UZ9fY1SKJkoUTVUo+QPI/qp27Wx1sMUqe57gKS
2MUa5U8Q3sVVY2tAuMpCWAWGvJUr3e81LJYNelohv2LKaYY37HnMAHXKtygRn26MUYpkhy30s5Kv
pyFoCEu0yJ2pnxua8lWMXDoXd5pVr1NDPU00CJoku5MRQmPcPtdIjeX8Ki8z6aUPox04y7ecYIZM
9QIJ2awZhsswi7ZqRH/DGHZmxTSV4ZmUceBvKreptJXJKpqn+TYmxq0fdVI68mBVD3O8ByLTksC5
IcQrC1qu+IxRQRX629R/mMqge91Iom4m3FyS1TNerS7HbnDdhQRlDSbSGxXT6zjgsn/oUxnko6Uc
o6Q+aep1bQkijZWurw7GYK2HPN2GdP1vEvJmi/EUAmOMfv2iTwe7VvkWVtLOGPS1gRX5ViQPkVQr
dtuL+xTDW0Cyt13I5kuJ3isenwguRIaHRZ3SgG5sQD7ftT7Kw6ksCLa8dZadj/QsbhERu0vDZASK
LEuzUtMhMegJkWXspG3iC3JP2PPE8VkzHEEv3nsD/U4iboQ8fc7C6KKO/VsY5M9NAVyMtwagm45e
bTKW1VwGDq7SSYvUam0R3VY31YuC4lwKZbIt+o4ZiYiDvr+a3hQmj2FQrJp4PDbwAMJAOjCMd24y
PY0Us5ZgtVvUYCGSIaa4vcVe0OZrImIjZjbTKpCYCGWEYlYmgrU2vg+FyHKswjrEEwJboQ6PNXPw
7vY6XpOdJg2rNLPAG1QxIWQp6cNk7+rVl2KmFxmflxRri6QxX4KxO6vmuDaT6k7oLMx7wiaSEQtZ
OuLkaQKQXSqACosAO42g2mZR+/ow4K4p1v2EtD0erhTPIS3AxGzuzSp4zW7ZbTFEVxNR021+OYwj
pelwDZLNMIGoo5LzhpCAD11ZosN8rRPBlSuFHFZgQ7Y+IGFoW2SBwrlSO9ryQZ4fg4S8ByuwXv6T
ChmCJitFeyCFu6FRIKUJnBqjQSrdNuvIviCFVvr81+5VKluDSr1KPAJ9iL83rykaexXdgR+6Hn9+
gF/2Khw4eJFBNBEdhDr4W+r9L3vV/BmNUtik/04zBKHPH3sVOh5thjthFMJDTNn7x141q3+w2PFY
bJjfxMn/QOJj/qk5/OPzVn9uzNfmWIdX+odINlsmrodiZ/gW/DPrLXrOFsJeJIwbvtxzPS2u2NKo
ew0id79C4QFfSA6/jcYv1hx1QQA3+XYBGdR4XQfJDugxIxN1McS3DYANItIPyknZ6/eJuiw0Z4yX
M7BwgGT/zFg7he3w1BPT+aE+p7tiGWwT6UFov8ixIeymLGldJKcGX8EQ76d4r4ibARVjed3iyNEv
BmJHFCgoMVE+MstqdrL+ka2NlWU8NptioZWBXSkEszwIV/QGwXtczZJW0EZm9b+q8j9NR396S3+a
jvZSyGJrlIHTXrLt1VyS+iRSOsLRXQj0Y8tNZboN2T5M4mMHxc942w08tcnhx0jOcd2dzLfwjvX6
6V97OzKqomTE1KVTzTEw+7vS0TL+Qtv/5wf49XYU/yvpGqMuxG7zOXKu3X4vHfmi3P64MCxDmnn9
v1WOwH6gxZMBplJZziflP+5G6b9UcvyJKnM4npkD/6hy/Hbw/EHdL9J65IiLl5W5GxkuP1aOdKXF
vBkB0fRyUjpTCTokxEKj5HexFQarXjPKxZjjOitAu9gqvlObZ4ykyagluxyRhrEtiYvYMla1We4K
CV1tqOVbi5SqtVJnymOngGqO5Lc4ERMvu/lVO7y1yvjA9GVpYokjxVqKF2bQ7oThfYpTf5qoXhWm
L7W5vk6AM+LYKTQRLvFD3KFW6SY/ad+bCXRBTJBuhZZbvfo3iDaGcaas5V43TtI40RIjROzavra3
YHE1Tg0WFhEOSnA73KSFCuK1yZymROpHfErKiqQEpFSJ2mEMCNjK002k3F1v+zG43LAyNeVbY5F1
hgXYvraxV11pdzEscuqONm22ja/0BqtGL+02hG0T5nK0CazHvEPsFyL+SMJt2QOPDWIV6dvIDCXA
pzoU4YdR4rcxm+NUC4ugCS5FDcPFMrDXi1/B1D/0lN2GVjqJLHlpN6D7DaaDrsarWQkSleUGcMBL
hUcTYMJHLCUnoO2feYZ3t5MF15JZ8Iiyws4mWpeprO5k9faYmd3aCovztVXfYyLC3C7o6UTWVblp
sqzzJKZ3IqlNZYt78npdiBoZ9pIZ1ojwfQoekdRTulqDQURcRce0D6vB7iOC0KPb8DglrQYIYjpk
KZy6USIHHtDwCBe9rbY9xr3egGIU++KVtK1AWyoisuWuaz9DNdlUU7G9llQHmdRkD4l40KFOyDUV
w0302zB4kOt4sod85ESuY4W79v2+FgPztRYmT7ESyCrSOrsOiyRX3L5Domm+RElzf2tK18xCaE39
MiOuXU++0L4/W4G+MPiXg5I96Ly+VBzvtRR8taXSphUEv8PZcS1voGJG8s2iju1EbAfIbmjQNXHa
lQLCz7AEC9iYm6KdDBczjz8UHMaaHglcQCCXFB+tFB3VGKvlRm4mksDucuF2ffiPoIXsyV1sOaN4
kXViwe7rYvMfMbfGuI9TRBUiqXjNchpf/tO2g5zpXTInrl2oVa14q3H9Cf9mdcO31p7KuZulcs42
/pvZkTmrGyg3fqiiKIToDX7/AL+e+AlbhlVEK5GVUaM+o/z6ddnmM/IsoaYaggYDP+6PdVv5Lyol
An4sQoXAuLM4/65umD8lGSiu2QjIcOap/oMq6tuu8ZO+4fsnTr/jx3W7tASpCeSYY5LhZytMCHcY
+2m0p2StkPek3daG7LYrcubyNUiLbeyTxcushbHQogJsDcrCAbCMPmqEHZAcoFPbHGijfHHb3XMv
Z0xiTgdcFIvPT/V5FpOCWVYgZcr2eo2QEo66vYYA0LvPW6m2n2Yj/pzEOt4BV4ME/cTVjhptFqU6
KyiXbrkf4WHKi+ASPnsxUadyvkifWfxXdMmOPuMJfSHBRz6v6XghCiW+ilLOPs+AdDRlDr9gKIB/
NrKWl2w1LMY1PTM02PAxFjfHuL/Z1SZZMsvySRLyRQDk1Rk/LsHnJGI9BedJfm5cJmUa3HcBArvB
1/06v8J6p3nH1/Bmaat/5hanveavz/9LxfaNv/PjVvvjt+ynylec5EHl1GM6DC5w6qI+v6oIl9oN
Y6zg4zfZNfveJvhAgD0u4Ky5XyGnNtq6M95xTrCdRzMp+SDp4uynC9+LvNLx/61VG0gDdE2WiO1u
RnL8fdVmioI+k3W/v/3/4gF+v/0NQnVYL7BKMCKYdVO/3/4EfM2jBgpGFXrTH3e/+l/KKIopjUB4
7vB5dvHbNEH97zxRBgpCovL8eMo/ufvnufUPN//8tPlKBO6xzoCk4lV93+5LuutUN8DhiEQGniuu
p/c5QxkHNnz+Gz1m+GgIrWeVn0KoQclIV0Kuj2fZDRcwTudlQr0PzNuuW4/RQ1U8i4qTLUUFwJ9D
9/N/CIKgV/7F852LXNWig6qDt/zx+Rp1nZbsZpATsC3gXmy2blVjeBBfet1Gx27ZuzmFDMc3mPqR
/14I7QD8hnQeDfxWfrle9AfzgVHAU4+/fZaluDkOI9UtnrRV2NoGAIHavo22CejEYjpNVQYozRYr
R0ce/aEwkXxMGywV7NtO+u3H1fQLLA3MTPB7vxoX7ZK/Vo8X4vyki3msZ4AbpyN/LHCOyNNKYa7N
pAMNPkBEhcXGU19qdzwxsnQgPB2CE5n1dwIDw3nJkf1u2R3nPGdhzWGW+Xd+ryuOBEQu8oqtEjm1
wS/p0N097edOPx0Yulsl6mLgv+liqHzLJ7bXrBYpI+mXBuYAknpIgi7Mg/pCkKyEFECzWwt0kGPA
JUCDn/ik/fb4Y8ZltNwEXur1S8kNCaQYZOK2030duXUNDdDVZz9CVmKFjE27vIG4XP3yyioWGrSf
L6Q/MJCaXTj4VqZL/Dq8zxL/kbiLwrfuiyfzhETo5vsEL9gEZkjPxZsJ+RwvReDe/JyZvbQY57gI
zzwxfRU5daM2AzYOo/jbMFbPbfwwsSs2+IWdeb7aYoGw07P4Ft+FzNkRoAJGaBylt4+Q2bEsgJr6
1J+vMW7ODpOgejd0h7RjFKS+ZjnpN8D79gL2xRyu/UWAL18zWb9WjOa1pVyLMB6Mek86sCdKlGtq
c0zOiZweIZzQipIPV20zvYnXQ5iqb4pW3/dsmEX7UA2p08caKMzLZO1KMiC9/Es5NBZI9IFrJAqJ
kCGoR1gkqXIUS+I8FIXA2hNX4i2h5qRJVmaPaihuqx7WvxFihiSPVcSEW2gAeuVFJcUr+EUI5sGM
CgEnC8r8KLb2lob+IhyOkgrfkTGEa6E2M4XlUVjJ1TIwGP8Jh/6Nb6IM3eQhO6auyqVX4FZ6nbzn
nvmVtbu5N/c5vZ83FFCZ8HJqNmUIxPvBjx+iBSrp2DPeGLwRQCA/t5v2qZzctrXniL+DKICVdiZG
++QtoKfepd2qHU8dhxH5cAOgip4QnCp7FAMvcrFQNAbuwYByPTj6+V2+Ky7TUpToXNv5JXoqfRqT
OJHiHbRknbAkweFncMrzjZ8dCKqAc8rnQg4uBD4Zlq3G+jZlrSphUFBUpMtQQWxg7Tg2LTsUHfv1
HnVb1R3NYKHnrGy+TrSCaTg1Ziruh/aSbPs1UdQt8uwHgUhp2UEj026jg75GIraYBcQKSUEzyxkx
G78jM2TdeFyfZ3ZpINeRQ5veJt0z9jhXpOiQcRdwIxBiclTV3bDMfHCO9JuVZ/NU4ZiwXSve0Fmx
Phr/JnnHaNcREEFo1JvxfGysRam5ZQFMe5YwHzNzDkbhlJTed8veYcbHgm1icWAGKNoRjNlT4B0T
jZT7eUFJlo3PuHS0ia8JHeZ+fcVh1NYwypCtDNWtZNhQTdZG1JfSZ0cmli/7TAwIQOIftamrgViR
XEw9F+0s3dUL0wsXos/b5pMKuUlIsbHbKxPOzbXwAn4fbMr1dV3P8oUNIVtLIhgqf856ERBEcEh1
EFG5xArG48bEUvBxkKJF9d68x2hEVj1qOJBlWDq5nn+NLMb7oIirBq9rOekuGdGN6XOui61VHe3i
21rQN9n+ZvYo70MkJ/awoc2X2MEzHXX06BFOPbQ9WGCm/ZxFOOtnPCQ7CWGVSArtgjagszglj+mW
bzZAkyT3XuN4GV5mFwfZyHb7Er/PGHWyb44f3x0pDr+Uc9/DNYyfJ/3fSgqKkRnlAAJJ/WkUBxJZ
6oQJQwC5E1w6w3bCmkfu3b55ZWdDQNMt5OUNXxqWfnDmHEA9nfHJZk4wGTbFw7AZ/OCQk/LEC4aG
bt8vdhKVrmdi6ljDCGe9xpUQNMfrhRR04N2mM18s4f9xd2bLjWNZd34X3+MPzEOE7QsC4EyRFDVQ
ukFoxDzPuPar+b38QZVVlZk1tMt3ru5otiQqKYgCDs7ee61vORUb28wmEjP66MmR8+y19PRO8uKO
CxeG/N//nhQzf7ypz1hr5qLyvEEyfuo6lsIoRKZCzjkCHH4xgvngp5M9JJA1xPb2YhyzPTYILqbX
Wcm2Cbd3ykK+UShQGhq6ez08HO5eiXcRryz8/rSPxQVBQAIQ+bN5Fi4W/03n3BDcZcF0Gkq3/UjK
bX8v0wOqcG7uqAEwboKkRo2zDhHlBNvQoQUB4zjAH7Wr7hXTnd8Rn62E5gj799nG1y52QM7Y/qMl
stb6Qdxe0fZaC/8GO6jhzImoSL3uwm15SA/xvXoauSO/Fq+QLO5T3d7k4tWPV8Pafw6fp9c0dpLx
vdXt8NkfbOEmPDAx22pnDdfTLO2S/dumwLTGsr0yrNMvWi/QPdrothGHj7CIJgf11nN+JMl8JW6k
W7J+JS4RuK6f7cZDExZlrn6LAbsPCvc//Bml+Xz8virhfJXIl8VljM6X8IlZ8fGdhn3QhlayiggH
2rGfjYuw5KLT6I4P4cJYA+VFxaEf+lmeEO3Flf8Q7Ks3IBEb9gYKfgxS5d1224LiYXj1JsHSDW9b
l6C32VTmbS3W384mXdFNVRseYg/HTYLjNj/G3RM2QnyZ6sYcziWSvFfXaE7JeAtmWrUV525YoPJQ
Vvue7CMf85Qddls2D+UrYmanmq5+9xmhE/ukNtxq9sv0QI1ZU21WNw1BTKLTFCutVpjp2T32YY4U
AcbGf/23lktw0FAiYAYxQM1g5qam+WulrWX9GQ/uDy/wW5NbZNxEMWZKgBG/V19Z/zWzEOeQEb7j
Kwf8ty43PDieo5cNsPerYvq9XoIHhz4CSzk2dWg75j/SR3AIP53kP/3myk+ld6NC2xSYpdPgTvM9
ZO70rc6YF0flXT15MnJ0ErcCs7jRPE48heQedVgOIVSQrg5y1zK6lzGRR2Sc2VlMjAclAlMq9m99
x16u9h7b6UXMRQzXmbqOoU1lGYu5mLhlR2ZQRkhfUdmDT/h3PK0E5vKH1pv2Zt+vI+Ej7wlCA8Iq
TiJbBM0NopsRVX7AwhLcByl6Je1VkPSzPqknWWi4piJ6kXoOuELP4rOoZ60ji4N55ZecbL3nXvoF
k6YGKrZS/RF6qeaESY9st2McLo7GvZXk6KWStWppXN++3jz7WiludBQUrhjGPFTdKhxAjeX5lC0a
msVjhc+2f8/9/nYgWWZRmhsfncnOBwwlR8H92AgvYpzdSwMdlhYDeyr1iyQMd/oUI0yLwn4hTp63
alOxuwk04sPMjH1jwoE9AR7fqgbzMuHYD2xd50F5FUboVDopX5Zw7Bj9O77/0jdVvs6SwHKGYlii
nHaEceOJ5Esx/WvB92VgVASNo8tFBBEZNUqvrQPRt7UxX5VKuTcVzy1EdCAR6hJSOHXVbiSW4jE7
1mG9lCG9CuoK18RYitwSqmFfSKkjyJlvS9Zkx0PMhtQUb9IsWkpqhvBYv2GgDixNw9avMjaH6w/4
tV31plVvVU1o7hooux2Kk07loJJ81U+ao/UUVr3sWIGZ/bKk/0uV/+hAmYrNmnpJ5Kr86/VIU1iP
+I7v2zeznPSnF/jWvkHziajKmPFmM3XVouPwrX2D8p+vGiaDPlYlSWVb8/vUjbYsIi9saNwM5xbt
b/2bWfmP/5RRHQ/82H+0Hv3Rl/njcSssxN/fc9MEO0/ulUQ1ctN0DjPCQlkWG0ACKO+BtFKG4CIB
PUD8+eF6XULrecCqVLKtIzB5NSuSfYcNHoLCud87+/Ivc/9UX2buNnYu9DF9toH2WdqIt9Lmu7f9
T3a4X2Ky73cMP73rPy+mRqvHlgfLyHYIb8WaTlbOrM3Od4AfnDnelf7mLAU1V60rLZm02cJDRRBc
z8jdzRvnjQuPvequl//DZubrffu7I/tpS+oFhFcEMu/rnfSYLF+FxcFbzbBbwI1b77CTV+LK2Is3
OXXX3EFm8vdocBm+hfXRqBfLlfUiB3vvw3vRzM//8KbNwti/O7SfWmCK3ESlZnBoO1Ac7rC89vTn
uiVvC/+dls9SHtCEnv+uc4Q6G1gaBzS15yb1bIOlBfJ1QP/KVYJKyhLZo3K5al8umb9eJVSZ0Tx/
9h9XiT+8wLdVwsKnCj1PRI1uSEzoWQu+rRI8o5CQhoDmS9Q5Z5f9ukqI/2XwZaIs6LuqKqKB31cJ
njIZRSH4RA76Nbb/BzMeRkN/OGdQ6zBfIqmHOgv0zo/LRK3HyCgTdiQauwj2Gdj/YJnT6vusrh7I
TkwVVBb4IRm8AEOYyZ0HSO0VNyoNBNTgttZJQHxyGYJ9dM2EZRWu5DUE9pD2JbLAY7kWxdEx2LTL
tn4vnRpQJASr+Xb+gcBNO9QkUZZgmB0xdmkqpGiVvWf9ow828oehryomk7SNc1t5ZHeRHeUPTJ3V
CxY/6GTj0yS62pmmTSXZSnsSn6ZzVtog0iYTTALSQflO7w7pR3yQT8GrdAu5HX89whzyteaN1+v0
mlzq+/B5eIw/6EZN9Y6aWIsQIyLXYwa/wG4kQdWa004XCjt/ElyKgJbcMlVJgXFnYllBSgDQk3cD
idC0sCrbfM9ejZvi1b+vdipwkFLc1YB47tR3dEc830kvSeFqpIWJT0GVHYNmkbxiJjyYJ/OJOBaB
WnF8oxvhn8NzfSiO+XbaAI57GB/SepHfSnvE7RiLaBjtpp2/BwOx8S7ag+KOl2C0p3t1nZ1DwDJo
9EgZK92cuZwHTWEZIPT/oJEb7KcjLJ0aUgyJbqR49zY9IEt12m7Z5OkiBVljLpXq2bAekhWyQ9Vc
MiICJ5es2XUhylhN7/SEmys9bEF6sKh+s12MXdUkmNc/So0zdOcaNwxMn9HpsVShkT1W/MARinFY
22ZdLkf1BTpXbZ0tc+91y5ASrFiyCwr300pzGWK/NipSVTtmLIUSmIRuyC57osnMcV9zFBUJbcBL
yoVO2N06vhTBFnrxty7Ev3IVY/rBBGj2oUgsZX9be8m6wHbo51XsDy/wW+1lIXiHnf27l/GXVUwW
QXpRWokSsFf4XT+7HBXSQJGyz5qnWQr466yKvY6hsNCa/N+8jP0jHz5buT+sYrA7dBN3J7/8vPP6
cRUr04HsHL/2bDlHodx2YIHGcc5JIrK8SjZTEqwLS9o3EQbbJn2uHiFVBe2payiDaIx1SGjcqFxN
GhkevmyL6iloP4JKX6TyRW/XkrXT5CNCwJ6hLpFg3hpsDe1qaMMpsciCjZCvPiPjeUAwgj9eIz9S
W4rglK/DPl1ru+RIoHbUnWjfTGR1ZQuBFHPxaTwJH+h2JhKa932zGotzbZz0MVpnND6gTvkbLNdb
ZTWRX62P0DltucX9Id9Pwp7CIEee5IvLqb5NyBEvhlUY3lfSHX1+JLhi+JwxjRqlD+lLe07K9TrT
KVTQNCuOXENjXkzafWI5hYisftdBcZHLjUGUylL1yQ9xUNbTUNeaF5kY85Kj3qVE2+Ozmw5GiHd8
VxEUgQ10Ceo6PZdc1GSF+C1LzLDMBYdX9gwIhbqLyFuw3Jb5UFuAGW23U6ry85+9Y3vsYYD7TzrN
W8rEMXyWu0f5Qj91PKmnaTfL69t20YkMKBZltk+ZyUWkSY+bgCmOgn79JvVXQRs6EcRluqH07hvW
MlruwkolMc5nElSzYLQfAx0a0+VJzW/tAVN05g0rORGW2FX9sbrEHmStqb3wEnTTg3uyRjeNxDhg
8B+MXjq3uuKm0rNYwG8H/KMts9xByqNbbuZTe9W7TrwRGANB3ra4a5aWrdRPPWAQnR5sde7ycoV2
Y9G372bAO13f6AbyI5NsT4YUvXeeCBlpLGDPFHmxyqTt37oXm5vbaIdlRTM0dJKzye6v92IM3Gns
/LiK/ckLfNuLmf8FPnfWK//qsfltL8YzFFyqxRLGzyRv4Pe92DxWN3Q843MGwS+2nF9XMZ5SiEGi
y6UqSKH/WcX2R4fNfOAsimgy0QQw4f+pTWp1kRL4xeg75QvoOm+V6gDmqr2+outNQ189XPtzTa+a
7cnLw3QyMW5Fh/YRNUm82DGUCc4Cg4dPA+7OxOCIYO/F17x7Vt9IS1DuVAVzKoe6hRxBYuoM+IO6
uki4SdNJPbKXWo6UU9nGv8Eqvrx2y37rXJkyXJb0YRcPlJLibCT0ySViKjc3Z3k0UelgEp5tgbjE
mAZoG46QgzPdGsDIYnq76khRZPzP00a9J/rvwMgYrM8MmWMvtckYNQXOtE4u4dZ3P7rFo4sV7g0s
b7gA6EUUxwroGD0NVkEYUtu+3N2umsVqFdvbN2bwC5594yqKD90uPQyP6Kw3M6jOsr39x+KObeNp
cmRXWtTKug3X2BdAwMLa17dBckjMO3lcls80qfCzEOweLcsVDDJlDRhLpnLaSIxD5hzdnIQE2INu
/5hvBld9yx76K/Mnb10/Ba/sLEcm1AxbWHGY6t30bhUuwccya+GXo/XNR2xUfewf7W0+Lp/0Iwlw
buLttKmAko61Awtj0pIKIQ8U3GRRPUuS0129w3AdcHQXaJeEzU7y1qGyKZmnNp8WZadxZ04Loz3v
4lfG3lM0e5AZe9PI3znh0j9moMzWECEZ25DJ/t219idluir9fOP95VozJOQxCI+4bn+88Vp9Ngm1
h1LAW/m3OYgNdKcSo/1aWzyo1S0AxDI7DYzx1gM1Z38Z1SXjUlQj7QJObg8oUV4MChYSdLaLgToa
ZFkIYUD89EO7q9fJHXfUjh7hS/6ivUXw9pbG4qquGKdoTG4qpq0WLQLZBj8IkgZqwByU/IrZsUHg
geNkPo0gF6AT8wje9bclZx5qDYcZ3zyKFmy+g6wk+y5ZEq87T2XmMxO5r33nu7cfhosRdFcvmRUX
0doSt2O8VC8maYacAReJQogARpxt4WJ8Sx7ywGFWiCt0z+2K+UJjp9fxOFvmXmiq4ANSqSb8xax1
o1W4il3lqwdDraJ/ep8Qg8MdI91NuSUP4FBdeKN22qMBE+RZqe2JYmV43HTEJdwKN57T7WY51zk5
9EjNZulWg+t0cDtXXwz2Xj36m9IpncpNHG7li2Q5LRR0qZu3j3AF1iAFCkkw/YlCKFcdtjOm00Q2
4lNJXlfcpqh/duNpuG0oRz6EDyAL4b7ZivmyIZcHextQ0l8mLMKKT2um4c5NQNjqXt1P9wU+KtAu
867dZxcGyXRNEKv1hBaj+PgMaB/da3a9KcnaeQkyhylUcQMRkVCNhe/4x8/w+Ml/aHYexCVv7WO6
rx0dSRo+fQKrER14ixtstpKNRPimBYS+CW7IdpsZgMnLZFvgi56bpXKX9YvuyXSV911OgLFqObLl
TE/qbS655K2NxiItsPrnO/EZzAw6bjva+7fL4DQvYDOpMrLXaOPW/Vr6lFaDDc8TQN0TeRj2O7n1
mwZq2HmdGe77pyYtiTu+AMTZN4C0nYN29Jj6zUHhtcsYS7tc2+1w1N3z8EQ2HioWOjCzrTp2JHRJ
aAuY5M5tmivOlKV68/75bq8v5ro8ieovF+2/s54hCYG1hcGOyp2ZLshf7wRksoXmPsmPXRnr5xf4
rZ7RDaqPWURrziTiXzcClDOkI89NWG74M4eYBe/3pgwxCHSJoCXPFiWNp37dCFAE0dVlzsSNWydl
5R8ZJr7G9z/28X44bPXn1i0AqNjr8Utw14KpSdRqvpJkBv07EazdjqkIANI5zHy+QE8Ial/VjXoS
5hXOjRxw7CxlHjnihFntxZNWz7KZ/vSU1/FW5JoR/7/fWr68p2HmhHVThW/N96cEU2hJ+xIy//WJ
9PhSpeH//l91nAvpy9RWdRx+/PlrfDuX5Dl9cx47kvPNWTUXn991+DTGoNhsvrF8fjuZ0HGqBmMD
tpTs977wdb+eTKi4Z7OVyYbz/0HFjVzzD8UxFwHnLCwiVWE4+9M9OokmWa79hFIkEdFImZgqyH/m
3ieglJMjA6DcUsxIaNSnpSeER60dO0xu8s4rjRvFAisThVm/Mep0mVXGW6D0ZM12T4qGQoEA56Gg
dTUGhjvm+UZEJgd6bjYRgx3LfDLkk+Q5EYxr3RYvjep5p6gw7c6i0eh1+aHDYO10bdS9MMVaRJqx
8vpIooamuoIjL5H1o+XSQbbCZZc006LvTDYMsbcL4uohkOgc+sqQLDKlO+aN5jYjLUQrAD1LN9Ar
q2fw037U3KQefum6k3E66LJdkfy7VRIMFpUgI3WpLdFGcedMabDLOhXrQyDkq4aA3EiHjubnzTpR
I3jhyax8KoTPnD1b8KKV5Y3QhScZreeYs0vw9D1vMay5oYQHFwaP77VG/iYOpucyw4BcMlwh/UJ3
yhCUcxSUrjUl8VGvB1cUh3QbZRIRHGJsOQQr9HatosSk47G26ohJpBY81H6cbgahZduemjet5CGl
VX0arUYJpUhPPqMIopKoX7VR3UcFrnDLb4Bx1/FdK3BghFk+hyMg12AziNa939Is8cWBhAsVsB0R
UKQnVMUiavxsX/UZXl/VUx21VO7lODF2A7c2Kijj2HWHMmsZ8+p0A8g/tctYFyisxdHVOqSRpCBI
DcEI+bNWyYyfRj97oGfluUJ+lxKkBbWsGreRND57hV6shMSjbk/FFyEzziDih4XhpSjCyqC0PRmP
FSpQZei9FRml0NFq0XPGVCW6zBhu45FyyOyU4ShFTX0T5++M5F7xwVzlWN+mWf/QV96dVbQbqe9d
LxCekVWTO58+CDGqMCtlfhtXAkkJ1i4v4OGJDdpUir5nVUhAJLIbjGXBDTuZVoBPAApdjAlHB6AD
3MswkAiZLoyuXRU576ER5/soG5WVPnVrj67wFOFH9hg0syeHayVJ9DKTvjsbMnocX3oKfGzrQgsf
jhE+zNFWTFB19iAcc+RFcRcS5hkYbKXUopmRfN6bodWym2Hc26pT8lh6obD2MkeUhlPZhBCzarfN
zdrOfcW6GdUGpHCtKtgxYa7m/XDQEh0dUZIi6yrF9yrpYABXnH9KGe0n7KyNOFSnSsv1G1kvlo0+
PRuSR/2Tw7bz0RMG2tQuM9OMVkJTLAqZ7q7ZvMH8C29qhYZvoYFATkKFlggQvMCs/HUSVq+e18rH
TgE7PBFUbkj0YQYZaJ/Rn3M1W7aClkO7Gp4VtZPIVSWwrEror0Xl4LQm9LIpyF5y4kQqWYyWKZcV
Sr9d1HvA0sHeLEItRxBr5e2yDjdaQFIHtITeicPmSc/T9CTRKUskvzwO/uhaid8/hLl1VrnMT6R/
2X3QVRdP0+yUxJRrlJVAAoeqdqpAtAtdbrZC6mFCpKhL6p2XxNpNok1LPUnNXSbwxwm9bFoc8row
l4mCeJSNwrLMo8adtBpRRhnd5f7AdWWqzBS0Lt50+YAlHgL0lKvXQlEftAA8ehkoyM4C7U2UmId0
XXivUSQJIh0kq0KdXHYB/fAgBMbFFr0WrBddlg/6wECCGix2C5gBD1Mx7kOTtDJfiV8LNQ6XdaKf
hRA6FPkEbVuD47yftLS/NRqmKHKT3I5VzDTS2BhVdO8HxjGKzXOp5Lu4UQiTtdBFcSxrE6D5EMNR
mwwI4twrRpU6QuqoHax0gPLdXKUJDUWiQ0JodXHAOTD4ACkX4Tgp6wyY4kJGOTemxUwv0G0CzZrb
lGuq8AonGzWi+oI+R73RErdsdSAhUxHB3sgPKTV/LSv1mxzk8D8U8RKZQ+EMVbCZ0qq1y5QwGzFS
XvVqKleZbAJPL1rDzsO2gnQ6iHexIT/KlaqS3JzWu2LKjqG8U4whxbfsMUiCoILAHcqcivgCc2Wy
0SshwrEZx2QZ8McK0yG0pZyJdC+nzdIy2aUn1XPaqombjMG+HNO9ngnBqSo5IawgiZZDrXarOq0q
VLrao1dL5r71gk8vEz6nrpgWXMjInjk5x0peCy0XXzAwQ6piheBs3UvWfljTWo5UN1AqdJ6D/ymX
5rEaBLJ/04p2aWmStCefpyI/DkU1AjLCj5DHE8OSoaPnk1NLqwOan0wkfFAX6BfI44C7QDA2U1X5
G1luiITUd16hgXILRUS6UcPhDykgskJAyiS6rZdUq0SYVkEe3mdZ9IzLfHB6pvLWpFKp93UNX4TQ
iNZD8Sjrr8LQwYlL1MwNAxWsnQYFww+JezV8HAaGwLRugHUndYeEER+52cdAza/c1hLEMB4tZW/v
y9K9THxPbZQOJEVtkVfqtReqghY9YzMjFe/LThidvIqRsPoTqmWVxrgfdKdx0JW9oSdO31Pc+RGh
Aln6oOGKbULdcDKjjheTL1X5QscyuVPCAVpL0XmoiObP1VJUl6oUX8Yhnrb9/BAnQk19OH/49cWv
h0QzuIPJ/UyXmT/8+mJTCtayZi9ilZa1NVuBOOivD8cw1QhmlpKQwMsIPh1pEmmToxisxYxI6flh
MDwA9vPD19d+//Tr2Z++9vVsAxDlu39WZFOwNattrkwUjXrWGNux8yDdSnUUOYKA3dVQmpMl+c2q
wyrD8j1wlQulyIDg60MxNTp0vmLVbKB32C05Uru0aymQv56QbpRObLcEkI9boehLylqxxSL39dBF
aEj7TrB9eTC21agb26+Pit8++uXTUCs2SohiNupSdnG/PiCIY7ph+pzwghrvIH3EQOy0XV1H0wpl
h5eNzU5m7/DLgxYVzQ6B1R++5pVCshEY5xRGZOz6pDF2Xx9pnWzs5JigTH2sHVWJWG2ajHzzeNDy
VRW1T72nSM0iC5oG1r4JhSH3smWOaG+t8K7Bhld35hDPnhVS7Xfgl9Ud8ZM/fB4M/rQjCOK3b/j6
V1/fSoSouvBQ07mTOAj7sDW+PUyqF7qCBX+tElrGGoB3uFeC6Jr0V6K68F7gFEllC291Q1cYf0/J
6T4Y3N4Etil2S4+Q3aCTpBfBCBhKC3zi9arb1UoF5ug4VWq5VfsRXHle7BCRaa5nIfmzvFPVM/Bu
yqmBGYPLJDTJrQ9U0Q6kYFr6/CGOQq9Ma/2CDmHXFAre8alB3B5NbkZlQ3btHAPVZRsxYhauNZwR
ZWqcQy9Hll+b6GC18iYlsHYjTBshLhGWJ22IZlBUNhWZYMqgiGsWVZ/sF/g7Y81AKVTIQNCqZTIN
4bos2ZpPjHdGWcVer5ukf4WfFv/DQN47gSfGa7nyH8egve0yoSFqtPtIvQCf11AZrjYcW78nVFaD
PEWlkRF2dy/1Iphe9It7hgvruPOsdVf2BRIEWDtGOW70OvsYWvXihcoHaIVs5YuVzgxxGBeqUgyu
OcEOESMVSaSJk0FRz0321g9q7lZl/GGymyPZKoU9Yj7WOs3mvA7cviMq25SKkt2cyHA80kOH/f2q
LlNzpSf0RJU2vlE1NdhazN8FSTsEo7/KJDYoAac/vAYaS6WwbEbV3+UlUkcARlCdpXIlFsLBaltp
JXfMxmRakcmEGcp4S7EI7LVafZVaPLWheZWA6VF+JEly9U0QOc3Y2U3P6L3RgoEhooBbTapWShRj
M6LvWmrBKswGNiVWFqzSqaO1XBjKJgH+XCvZHViydT55xyDIDxV5IZJXrEvVoIsXyudCwnxjsQMY
1P4VWyqC0mTVt7R6Y5NmXerhsK8oILwxljaNqjIzi4UQjLSIwSLIXnuzfdVqXbKZzn0aHRFpE+Yr
YGeYfMQRr1ZNJq4395ZRDeSjdjOaBRKFSSTgtQnfo9B6DdN2zmy0UG+MxlWnP1572pY/w8Hox21m
KXYxSg+iIL7ECUjsDuJ1NCIsbZUJ13FkRWsi6ugXe/0uZ+O6zGiORmHImkvZaA00ZRN9L8mtuTbF
bl0KkbUcC+HeV4mKzMUGU77ROZCLUON6Q7kqJhOnHWWqYOAN4wARWozVQ5b3ly6dDJexEIoJfZdK
Hj3f6iAnYbtp2xHGKkk8ZsdXxvQ9jQRQYlq4Mqt1ITTVWUHVUSchvQz4KzrZhUFqPElKc190yjKP
whdukNYpHUcQMgKc12bY9ZFwJI8wXLQp3x+vsqp+VgPWDWW4m5QQeWDb3dBRwJVQ0wzQjOQxUEPU
y1UK18Cv9pSKrTFSmPsNYKmqypc1USB53uDakcdd0nbTrR6ONyqDC2vZM9Kwuyk++EW313p2LQAQ
AlM9ZRVstKC4Z9t2bOT2rp26M3pmdnye8Vh1WI6aEL2slIxPWY5UxZMf9CiubhJ+TtML8V4ydfiV
jQxQQ0/eW0C+1Xjr0/YVdGruqF2IY36Z6ukFGAXRWLKTZfm7EHCRj8JaNJrOkbX8kjfKqdOjD7GE
Z6c1pzGO7wryShByX7zW+pBCgeu6uuvkO2UM/MOkUjQEubZLw2nai3n46adwi3V51Y0vaZndl5rZ
L0IRuVRrNgXZwC37OhETDffOtaBl913cVGt4FuxszOgukUt1EanBO0yyaWsw2zZjtkkmlj7uxnJI
8vBSaompDsdLaDZblpb3WjUSN7Lywab4uB/07ENrrf3YhFcpt0ayGYP3qKwIQEy3Uzne+6Xpr0G0
eCsZToYe+E/ovnbxWyCIK0tLAypq3F1dPV06aaPo6V70s7MmjI9CCujE7+5M/8305Q25hg+RnDNg
F2tA6ZVxiNIpR9GNJ280tuhld5bH312WPkJBO0GpaNXoQt10gPxkD7V1E/vBTSciHhPFULHH0S06
daCcgx0i3kkpKZ5mdiBde5ZZk1slt29Rr9GqsYJPwYTL0gjLxAg+h5PVTc9ZIKy8anDiynry83JD
N+QmxUlr6u2DmFhPmuZ3tmlA71RVdFBp4xZV568zU3Dy3nyIfP9shemuigwABk1lT+Z1FGqqSHmt
EUxpKndRTflV5NmjruWHSBafGkqXwGh24RgeVW45cqu/pKL1mKUy93F1bw2az46ldX1Z3Hthuckv
auRdCguWvukxwdSDaK1bZUO8J3eCrGKqwQpveACPy8LfBYYBYK/WPCLXUYziws5WZl4su7Ijuara
NJoyuLWuZ8Dy0JeYU+PmEy8Aqx/ANMt6p0ymrafNoSzEA25pacWdVSC/tieINASkaOnFVphRfl2I
i1XtzM88FU5Ku2+K6qImzObwgTFIl92RrGo7KyWGky3Bq+EkXEFS7ONKrt2SmVilA0NOfJImeI8A
RC5y3mqtwhvdWrDevEnpbKUk6SAGfzAp5UrR49HuKYVuapmCZxRFrFx9HOwSKQwOzbzcJwne4a9P
BXFplPlzISm7QAL7UJCBJIvZe1v5jSurj9aoQvXzznohrMopOVmAB7u+NU6GLhy0FvlfUnYbIWs+
vaQxbxFE4VnM732d4qsoDaSwQjPOplZmUElWYwGLhZus442Jpf51Sgl9aMIng7s61JtSWjDLVjJk
kr1RHVm9nr0J8KBPqcfQV3FSUbiNPYU7QOXD6hKvU03rFPH9oqpk06lq/WJaCVtoxsOtqDyUgrmS
m65e+X7HC48WN/eB+k0SUZEMlopiO7GOgjFcrWIi98pghBaV4atJBxfBIYF6yKoWZT98Env/6Fvs
yfG4RWN5CIQE93OVv7eaCXyaAFLf3wleF+9yLcxtFpnKjdX2LW6KcJurITYnId3UgtauIr0/RmCV
Vl+jmH80czqEb1Ve55/Nf5//2VtejFXoB82XevX3z9burfu333C4LO9+/oYfXrD+n19P+x/5HJj9
wycu0KRmPLcf3AQ+6jb55Yd/+87/2ye/TZggkn78j/9W5HXzQsDH+w8jAtr6aEbmoGb0HBa6Yulv
RSyqKqAj+X7G8Kcv8JuIhWECOD9AL8QZzLalX8cNs7wFNQwyFYwFiOF+F7EQ1o1ADtEwYU3wYCH0
/Ta7miO+MRwAeeBF5yzvfwSNQaL887Thx998PojvfQc6neA09hsJaIy+LWoPLUZDCglBIyijAgix
fXQyqvpitNk+XnvpRSJFM1lS2hgDEtCI9o0jfurbJF027bUinka0M7Lqib7OF+pW3QbdYi7e44ck
TyE30JJuATEEudNM5FdiFxYCVBcpVD/HgmfM7mHS3YaxO/HiSeAIb8Jb56/wxdeEwdAMiIODaJJl
GN/zL6SRVXWbt7c1uTbDI90pyTtKEpo2jPMdsXHCQ50lC5pHUplgO85uu2FptWstdJQL8vp8oht7
asAnyHsPp5AGjaBh8Q07A9dia0vhuyb4T2AFFJLApKUYqg5vjwFKm19Asq2CBrRme0/+c3JRdvnZ
2GmIet7Y+TJQoZdmvRYXPKosyOTUsT1S4Z7h3aS3yBx//som/bCMRYhDKrJJm2eUQjQRAdeI6ObH
8MO/z16V2+hxuh1u86v2LJ3Lq3wRL/Jdmdny+3A7wJFiB88EYwGMMMfezICfx5AMZz59GnrHD1zy
+AwnlcnXE87xXU6wJ/BSio/ZeP3Zg3d4U9+KB/ltQhECMKOw2ROr2ItJRNWQedgleYfBnJdYvpnc
N940YGXGcaj2wxypfKA3CpabnZD23L71bxIUimzXQ3LN53+P5xpFQn4NPsOKjOCF/y5ffXVVik+F
uTLvS+79nHIQT53Qcw1y3BjsfwrSsjP3U0IH11YmbsNE5jFhQDBOIh6/qdBSkGTvariPIv6E+GfJ
ggtJ0VnK8TWdKoxdZOBw786fESSKxkr7P9yd15Kj2Laun0gr8OYWj7zLVKZuiDRKQAiEESD09Puj
2pXp3Tv67pwV1R1tVKmSYDLnGP/4jeINBfWAr0GQjJ3M/BQyAo2t6MLValx6lCp/u5e+abqiMhPT
A/kJUr3S2jDrNpNTNy3lxqVQHJ3AGLJhANvn9qXZwfvkRkav1dPIEcHK3B5QzKZLY5dBdCjJPERC
Zl9mwkpaaTt5I28ey+QZq7CGRXpWcCvb9O9JcDZsFZ16P3g1dMVEnkaGfyE7eVVTTZYHSbage5zf
74ybWrc0HXYIi7jsBmJJ8VxfVCshqZyv3XFQfuhax/Kbn3uSI+LZ/XIQbtOU+1GeJiNSxH0vL0v1
DPTi03BHL7cnoByDqDpC8s7TlIO7cu891JFAKiyM5iusLzDHPXHgq4zpypvda7F3vzSummM6giWv
FrRwVWNI4frDj3NX3V2hzrYOpbdMDgRAEd4gkGFY3+TPku3JU4a5xXYyr+p37OxaBuKN3UfOZXE+
YXMbQSIFjhNGFfEYnKdiOoG5C8AqweTVMUX9B1eFr63UPlE5I2Hl876Oinr8meExH5hklfQrqrgp
Ju6d/UgFvg1SbHFyp5GcLIK477eQS7+u0O/2beIw6SxhrT3EqWou9eu6l4P+iij5rIEzJpiO2Mb2
/ES0xeNWhHJeOKO4svNUZgXJTbArLuvl7ve0WAxTqIEcgU/DPwxC2e9baaATVFo9+Pdn9d+dwv/v
HbKigXuaCmMSsjvk8zHb5n8f6+swRX/mu//NG/x+yCr/YWceJevjWckw/s8zlhegpEJ7UyVdkn4w
1JT/Az8OPQ9H6ejLNkpp/hrpK7BG8KjQEAVyDv+rM/abfvAHodePn1sRKQG+P2PF+laUqhqhFd0i
piHCJMdR2z7KVInWpsKv5TMY2UVqSMv8APqlYMw1r327zwn6Fa09LfNsJIuE1LTzB0GUj4DtHurc
yBQbOXDD9EHWJ8zDnByF84fyVEvbEkcM73jU7Ne5f8IYaXZ2UncF8719uhFhr45Zi5lNezu4RaC/
wbb2avSCkENrq191/k61l8uH3Tq9d6u2oKrPmNY0e1zXH1Ai5xFbOvy/8ByMQQfGjIQUzNu86y73
ct5ehoTZO52LkWNCUu34r52Lg8e8XIKRhPX0a4NjqPm5+dyMX/2/9ZGAM6Jo2ICxPMd6b6RG/++P
hCxhus7S/oEy9esb/P5IjHWiIVLNGqLC8/ad3JVXcDDjBxGm8TLuD39RpgBgKIHxPiQa4Bs15o9H
AstaIGIVbQgW0mMd+2/cykT+jB+eiG/fWxh1L6NABQrXj09ECaiOlWgCq7D+TFlXKnGEoiMxFxsL
DPEoT6z6vCaJ7v+wKIGS/nd/8l9X3PiZXZMK0gRhpWovdHyQPsrw+lbPzXUQbfV+htxpypmI7lzQ
Zpm8J9W4zBu7ONOMuhoSdFFxa/39EkITFAa8TQRzKU7umOVQSUm32bCBR5HxQ8Na05xngsYT21AO
Rr8XPy5hEdYm6O/6SuR1tiM8a/LRPlNPSPinO+pB3CvPk5f7zT0yVUs6vzRDCVxaTnNsiCSbcHbF
5KBZQ68tSNCqnidQVa0Mk5g9BmWTYTkMK41hWLa7wbW4OEW+UhOmZI5hrrPHolbc+3VfY2hydRhk
wZugYsMBJTL9JgHe9yIx4kBztXPutFns5UIor1qyGg2/oEI4CvfjVYrtyMQChRpWfJdBl7OPHDrK
aDqfOXE2KvBmGbP5yV3huN/0yjExyG5YZV/R8VG8QovuDjCqEcwhm0tW6XmZG0+XDss10r8WZv+l
VfhUt6uYfCjjRZYDMhgzZRY3T7G5kEQLgPDW+NKbcAkg4cgOFaCO4/aergVq8pq6l1qf+nBwo9x/
efQArVctqFpbGPUoCeny+rzK3hXJsHN9XprV3pALvymc+FK5xTDP84NuIg8uS9IiqM1emIqPcKhV
YkLO9NwgWkrBOjcCzs+CUu294lJD4GB+qvUeIQxWfDw3u4jwwwzSPRax6F8+L8LdFXsE0CWzvfqg
dngPKC/N6PgCh0Q6r9PY1/23OHWu+B9dzJghFzFnnlG8NfiFFdG+Es9OCx55FWYFTYF2MqFBma+6
FCAZ92IZSzncftwW2iHUgyArl5IIp0JzmhadpmMYTocLXeFc8a2IXXMHyypIdZvLSmluX7t9crY7
OXy8t3jbYJ5WKJbcrK6Gh3HVF3LCSx4w51Il/4b9nAqmHgxNiH3TGWNbaY99HbZ15mCNNCpgMnEU
OJinlAKsQEaFQVlhI/wbJFt6L81nBDMPFJb4+FDUoxi/9RbZCOrdL7FUpriDbC/V4FOTIE9p5Ggc
wH8GM3MNrN+xJ7stVL7Sw0m1RYOHXkzwx7zUB9uUTtnwqcdBZjx16hQMPt2I7zRaHU6jyKyaU8+c
5AJ27yOJMqJQL+gc3ewh2zeEnmi4UtWOMRBKnPjLrFdKSSAKQWcTjWY4xghi2R8YXWhb5hJFszof
pXfJDB5PeGW1XjsEWD6oPMzqcVB8U5ilYGyZ4fUNhnbv10AkGHJ3vUwp9i90YVenQUGp4BaN/oJ4
Y9XJ2mVyqmYVpiNsLlYBp6aLv6LktXmso2vwKOafvbmXb9Dh8MkIK/rBs3OhT0SF4OqGPeH0fjk/
kwkfqEtlbYTZYrI0RqIWWk+X7l2GDY+dyLxlLcMpp/vNkxf1zk3KD+15IwiVPXSAcDpoW4FLxiaX
/EKbdpBqMmb9BjmgjzVoIjcPL588cmnGz7TMu5SRCBwi6/7RsiRaG/8TcSX41O2kEmHdEUKvMZt5
R9a7ZpkY3eFdrdlmPL0nF8ZJc/rBlo7TI8PKf+yYEKVfMM+FwwMTvJ2AGVDhYtGHfM1u61URmwxM
ZlX5ksgLPbYvPJVbxgElcoSNEoUptgh14gr5olE+5BJvyRJ6BqypFxpIDS9F8HPZv923iN8mHbNY
po1BuYok+4IfExGuZMhdV6UOHCrSHCA6m2QIZfDpiIuvR1yEhTSt4Idd6xeyLqxawB9gnefHUvH7
oQ9pOG4k69A0Vbtbu5KAIDT/cYHuzpgZLuX8i4lng5UTYPhVPigXz4A/NxEWw9k2u72eHRCdxZfW
udHAFZiPtzpDAicHfGWNtvfwKs/6bFmUU3azvfBWZk9DkTmF0wW5nKwKbxCOzbLcdQFjYwmvwIJ2
izuMiqF00/vsBr+IulNPfUBU1Zy1N/zXFw8x1NqNGG8iToXi6qfsVDzP52f9SWpd+b4Vko/2+nQu
Z0Y/7cywA7bGqSWP3i8kqFzmkn6bo8wTa/taGGHaBUo0oQ0b/PN5Ib5KjtG+9HP9AVz/RReYtVi5
zBA5V7mHQU6lW+r+lq8SnDB1htTC1+O5ily1Ctg365drdwlS8YlxAMWOHaFX5LjpzhzGw+M0oHHk
G6qFN5EWk/pCrBjDve1AWr2lf6WfSFWqpTDsimGv0/m178nMiOdV44vKtO5hCJH0ALnh8ZkyU//I
DkPx8M+dCxML37hYt6trHDzAp5qJJbG2QcDJ4briENa7spe+qyBbenKUtZC6Yd1c4RHysMtRcD+7
j1dpEW2Yp70p5qxEcK5DpbJg2+XvHTZY2JNO2Gt722wQLphntyfvJk9XVxNH1mzzX1sQ4wTLcJwK
lChw5uf/2CMK4gSB808F8a9v8DvvWwBTBYKl38OMYTTc/aNJRESAhlBGTQjzW6cX/K4ilsgm5wco
mMfMclnn8/xREfMSZTQ9pwRdXCFG8N9UxH8jIuCLKwzV0CUQvzD6TnzfIzJlq7pUqhJH6CRnNkvK
jdrtSC907xAfNAeV1hWWQIW35LgLRKh53W5qLiYLYwVZwy2es1D2mVdZwhV6dXA9O8yn5EPtfkTB
+StvppK8RZImAAvNZVv+reMC+Adt/xtlGYZhP9fV43X/7vP/VNFf60SZZPloJnsp/FzcqyL+ncZ7
xMlR3++LNm45u7CxtYsJTx1L3OpEQlXs2r3lbunqpBrS11rhxWufxgDE3ocNbS0aHx9YDJR8ZQll
LfZNxJLFvJi/wBijlHWLUCHp8whU+HCy0lux2YFU5tAILRx9bXFZzMjtuyBPQ0K1JfMLJ37n/IxO
OWFsFZsB5D73TXCWb7DZrD32/o7pnoRQJ1aws9A2li4kWRe41IpQBVYLK9tEeB7kn2bhRCKs5PDb
O4zWcqS1OuMbUG1ZOGc5371DhbgD0Jsa7TELs81VppyfR5yFAydgFd6flJlk1darhrVd49wQTNXW
GzWQdRC8cowTJSz37rrjNmFFbmsBtYaV+7z5IuKPoK7Laxx080JYpltU3K6x3Yhr1Xns4uf6haIN
B8Yc852j9FysRxPlz9ZqgvxguFVQj6RJ/ytxd6Uvza4rbYblJybs2KsrxxYXyTYYME5HSuBqXhWq
U3i94cDAFVRT30wWj2kctt64xhI7Ilox9m/BLWCPnpBN5taH7AkFwSqbyoHX2O/HmqzCFRWzAzMI
53J2e3CDHle+JIw/RnPkiO/8IGOxcb7JygMizgPJmUzNqTr9rnf+myUr/jL5+GnF/jT5UKsbRNGO
J45IDBxWoQpZ4mR+tw8PgI+zReajpP7mk/Sv5mr/f2B12FFgZi6KoqyJIrHX/whMCOoE6dWv+/BP
b/DnPqxrOroWWZY0EDiBneJPb4pv4hpTV9lZdSIb/0Im8AVUcdYhj4RgbBVR0Pf7MDne5piWA3jB
Dv+vwLpffNR/+uLKT6ui7buhrTqJhM1KJwUG9/FC8PPyaBinEniA8dBI5bZIVkpwp4zd1Gf+4Q/e
w808M9Qg7AL8HvV+fl5hN5Dsqhez9rC5FSbv+btB3sFsMhfDZH6759Y/L+hfkI0fbxmDwR9OkHIo
C8PM+eQgjEXrmYUrXN3/3joCXYig47jLOhZZON9dy3HO/DuItnzLmQqbEj5yLMMfgDU4kj+9wZ/A
Go+EgvUSIJlCzfnn+hXN/6gK6kQDb0tUh8jL/lq/4n/QhsGIIdX990X6Zx3BS6SD8HZUGb+ZR/0L
h6jfwOQf1YgKM2zwaxM6KbZUfPPvC4m+jzJkCC1ggQaeZa6SvfzSPD/Mpww5BEYD0cYxNoOtcCyo
NGiYszuFv8t2AphyPkW95EXTOqznzONgv42qvVHxncWRKxv+YsChGgFvoNQ2Ttc16bOd81LPx0R4
YJP5C40/ot+r9zRY9nri7JIp0ygLyoZ1doWZnRswxPjBZ9V6eTkq9vHu7za9hQlBrvjZ+8RjXoOq
FuHXVPYiX8BDDuoh8BhoMwHgo1VCEebW7Hj0MN8eHbjfgTAsyV2JVuziAr1fSTY/OcUeATn5yYoX
wloJI+/hSyv44GiWBQ+4yTsV9tcUC/7Rj/dVeNE3jb0f325E1HPXuzj7GBXn2RnRdiTVrok7wYGT
YfDQNtduPr+5Wdg4bu+Rrg5acsim4uwuuWtGWtbDFZy7Zi1Tq/e9MV+FzHbvHnScjFqo0KCXgfkW
h900n/NGg+ViDT289J7b8OeFIHer9pTe7fMqx2JK3ypr00794TX1kZFI8+W8s6y+sG+t9xgcklMo
EAbPlSCmcikSe09yvf3OF0FcyswAdRZEPIoS3sR++GvwlNtUJ+Yhna8fPoHG4AdeQ23S8vVDLisX
ttutSs+c3XfDAgtyjB2wvbEhOV+gCTSaFT9hs6WsYcvww4N3dyXPTYLBeeMuoMZzxOl52TumX9Ib
O6+Mb3vnt1914VbkesHOnyGtw4OZt1zoJJhAR4ssUMxmajyBq2LOgAsebl5gbYtyQe69f/W67fV1
csFGxqH97rZDWE7vC6h0p+7UXW2UKkQGADbGIaq/ChYPGBpl0kxGQETjb6WvPfntOxTczP9nFROX
wsbp6v8ohEV1LNR/ev7YOBQFZgenJ2OkH58/NZXiB+5GIIz2KTw39tFkQUO9d55zC1vHYwFMiX59
XNYv+D5gyME1/7b20vEfmv3OUuZXbu8pZ4m/GBfzPtxz08uZsG5iQDJe9ydvqvvwRR/BvXSx56C2
l2cKM8dNsRAoVntjbbJyon00V/apvWxYdm9EyHz7ZYSyN5r9G3vuV2dj2aEwox5tM8bU+nFyM+YD
7HZi63xNCyKoSbyy6956rmZqqGJor4aghWOQSBV89RZeyznOCBVP58sd268AAjU5HdlhE8uh/GZ4
wDSNk7Ngv9ul/66E+5sabtyl/7rYP3VNdIeT5FFxsVt8Mhnhsw3p1nkPfEzihb47h2c8HS/z3zY7
52wvqvFqe+E7T8i4ceRsejwh8UJz0BSOHt8h92sBc6XG1eJ6ZjQ29+/Wvpgp+3h++ADCcm8u5Fj3
QR74ASXrLPYb/FhA1W6uL30wk8dR2nW/vlheXzvWo3+xyS1ivpav6TREqJ421H4MV+BbbyZ7+TXx
1U/NNXQPhzf8Mv/5Ev2d19aPl4hD6fvzIMrjolQEdCLj1jquOkQ97NOVPfpMapuxNZjgXzIGzDf4
ymBBBbQBaj9axUg0C2c7ZUllG+lp3x+TV+b4qwv7I2J1SviOhSh5imUpK8QHT9jzuqIv+5UjrOgJ
WLKmzUTAN5faOlsggbKsufLxsEePD5IZ5p19aGmW/PHnSreYFbPkXXUVyx9/w5wWLnzfs8vv97E7
oQfTnBOQjHNAr4nHDLslEQY80cU0KLnau2DqzrkPgxftEDS0BEThrmP3VrA5W9OApodB69Ru9sqy
YvvZEJXkLAT7pbWvbnbACfyb7epCcEf2xmB/e8kC2l4BgLNP9IeRq8SeZYZNIFPpae7VJd7ZV3yV
66j4kp8+K37jogxxnm9hRQzKw2G94UoxRknlq2uB5X4gzQLMtuzPf77P3+ZW/7Tt/FS3Zq2sNIXG
ba6dF0Ap7uJ4WN44OAVGXdz258pa4Gjsrxaz56sfnlch4+AJE+gbwTqr1TuILMfDfeNHgRKOgRwT
FyjPN+YEq7pSOB1mu6en2pI4QpGSbYwVPFZ2VScYiKIiTAJkjNY0u9HXe0yC0K7J1m9Uh/8VZdDG
vfOfvuRPJa4hieAIk3EtjxBzTl6QMH1fxLnlhg8a7314qhx4aa7iaPsxG+jmJROvP5r0nibPPe5n
RRDjVohhGUK1DdEnok/Hp63m0q7wr2ExJinw91gUnf2vgGMqaN+/zpX1z3dLU+hX/uab/Fmffvum
31nsm9hIw/+FlRKJPC5KvylNuFJ4JpLkd48F20wju0fwH6HwMUhjmWzvh/shQa5FxEDlI6o9ZtN+
MSweYTzr5trU8GOgnZfD3V6fTld2MrY312zs5g5+QrfO7lzxwPfui8fjhqUSJjqPAENwOAArhn9h
QlTGmGYikJ3j5RvKkNTFXCm3w862T1uMyslyieZrXDHX4pbE9m0dSGvTHdbtK4my/Jvpxk/mtkMM
ZiOPyn2IcgzKckiumNmkVwM+D640CveBiZIVz4uZMa+DdHELQqxxZhEFW3rKnnJ/wiM4uOVeQoH6
cJtlu+yX7RaX8ZvdbJRT67MlWNvUxT7DgysRYs7zbZPKSygMa8oh5m32ZWlY6hRRByY7sAQ9UAev
8eTFWn689vAbLxEjv9h6QzjhwGunQnnY1u2LcPC5vmn5j8NYG6bufk+wp51t9pWfTtXDvrJjdzQi
Kmd++xrPYXaNrj03KsHieQQTDFt4EdiExo+XbvbxFJVaBRaGryj0KF9cJgQOy8sPVXi6kZwzVn43
aBLjNrcKZScMt2yIGtXa3H1XPdMLT8SoUJeuZMP6MJwJg1Ie402/ld5wIEL4JvBkp/lUgNx3F4vZ
LbLuc6aivMKDAfB/+RgWtx3APn8COzd2WWTt+C7qEbZvKnv7MVgWBaRiiX7LhcrDbD9mUlAXYsSk
OR84C70m+HfdgtEWq7KpZ2eXV+JioH9U/BovVho+/LGuVZAmztAA21VtuhXWf8prCmF5SQ0WSQ75
fpyDKUJvx/ySaJdTbF2JBsF2ao9uRYHB2Fg9M1DUftjyMCX5MlbSB2zGKY5Jbu0HyWY4sB/rvcXD
wQl6x0OeYuozfb/Iyw55m9qGKJATvwryd/m1OaS72+K+OM8QgEgLV3zGJBfa6fFlId2sGXs7sR8a
W3jiknlMYFoS7qQjo4zlffXQsQ5wyv1YvzGisK6ustT316C1AbHwGzIBWknFYHsd7FkSwpJ0sepW
rdl4bnaV9fV1xpEIi25rCJeStQs2pKyRMLOT2GSSD0OA4ex0qZ8JT/msexW2BKGskwX9e/hVn1Kv
PCWuvZybixEQvCzT9WVbbrtlv2t22kGaxbtiMXGg2/KWl2n0nt/soLYBsoRNMm+nHTaMosVYDJFf
fHXOWDkxZy2xZ/RIinVvZ/A5BLiotUjlsnpKgx3jDfjnmHx1EACmuIPxVz/AQrVx+pqsxNYuJYdB
O8WB2fox0WncLNYfjF9pylCTnDC0CIw9BV/eQW0kzYa/hMoDikTicM1n7TQnSIHpjGaEjL41HJxS
BNrYU3XP3HmWQ72s4RolwRjZkWyTbTV/fS2f4bLm39itxPcM2FMRjquHJds/oy2OH67qwJTXSjvL
+Oie+zn1ZsDDRuAUPsNTwRHdIbwvkBquytO3nfy/EtFDASKR7MLkQ1bJgv/uyPoFEYEEg+H9z4jI
L2/wO6In4ow9xh8CzikCNDsgh98RPV4RwOwg5RGZKgKY/IWIfEv6wGubIQ8uN7pAwfLXZAVrRxAM
CZSFXFX5XyF638Y3P521fHBBlXBXGDGYnyk/nSCX2ICIiUN72kO38zwT2G4EwkXcP0ZjO4bXA/u/
d94TcPdizm8eYenzrEd+9iqoFjHD1plnauKpYeQGWDuQkHhIFoGyHS31P796+/wK3wPS0n54LvbX
t2RvbJrBckRAiaS01dWoJ0XRzW5sGbvkGVWRaMmlHUM/LW39iQLTKrNNTWoEwqoSP7iPW+3NL848
n1b22JPj88opp0FnptYdExCJWrbLcleYS/TRpP+hcd5LJEcx2icRTJhL8O5hdSPdPFc2HN8L/pOy
fSWcTnSUVVQBcJqEj6xufuW9LSHnWb13LV4Tl4IORKbzZmdzdTbf4Ldarf25Sb3EkoJSW8pXeypY
y2VP3U8kn1Vs9LtT1sHdXFRXJ+JSKkF5cxyy7d/O8kwXZpvvluLftH0Ynv9SPf2wFNWfeprqLt2E
KgFcmL1cK/tlgVlm9S2LjaImcQxo/yGd9rH6luHWzSFPbc2Xmp088jHaWMZLbRMdz6Ek7u+w1ol1
6x15xYgN+a0VPVE1zrHInSnLZmau01W9KKYXt4YXubguTdM/HukaMhoMBvrs78P07gkkQzG+mqW9
G+MfSeILjrDx8YG3JRSJLLabClIFh5p9PfaZg6eLfuBMXgmL4rVmVO09wutzDdNlLgcDuPJAPwYf
2zGXF7AzjB0OWYa19rh8qc/K3VlfxMTGIGj1wAKaIxQCGkqIV9IbvkcBVkConO7hI9QAdijdrHwh
TkW2bs4AVgXaXgLAMK2cEEIOQyekbql3Wo8o7EOhDU07eD7J4GujLaf2irt69EmtYjPzn5wg8+uL
KDPwoVpUZ0cCl0qJ6iPLCbGUVXcUjFz9JGPhrVj+KzQcNlaflr40ko/r+hwsk1m37Xe3o/HenerT
mQs2zfDUhGJUD35JNcM85nB5ipbJglw511gAnWwmU9k1PI0M38sm32Urtntn4nyZjZ9wZSV2+8pr
1/XVbWZpu76dffCjO7GMkVNxCDDf4d/LqVKEPc6GUWTDHh/esSYSDnKG0AOAK8WjPKopParX55oF
0XmbzY6lXnnlFPOLTf0kHIZDf4h3zayaCcvnYPfU7+++MgOgejofhXfhvTyVp+LUv0dnOtJ4N7zz
gC2UmXU/up1/5qguObClWTOS71wJh377cjLOdj8j6bMx9jy4DLtqa0qRlMyGEGIdTW7mlX7pn/Ee
vNizxv2cjW1oZr0sl3y6wdqA0Gwql0xXkNxJGDuftfcZO/+1Bx3p3ez2ioQDIUFS/0whkJXJN4ju
B+j/1zf4E/oHWsdnEHoCxx1ehH8cdED/IPFA+KZE2jeRabzyO6n2Ny0X/0cXMbMbg2L+POh4STfZ
3XTIA2CF/zLSigSIn7fF8YMro7Md57ABV5fXv2sqzzd8S7o7XhHDpF/3hb68D+NuQSADnkZ2LkTb
vlY+FHhJMt4whI5Oo0ceRiphkWa7EON6m+d3RPriSkYUS80oI2O6ky6FNqKB3SJqDGtTKORpC1ML
T27FICYWcVYNrCi0VnkBelOe23tnScXJyHsCc293597jHYyT2GWlxttOhup240/lTE3EdSHtJrCv
2n1TLfFFmCTHm8gMGK5TjD1pXrHNovTXkX2Uytekwx8+1v0kIcdVIdtCvPC5cDFlK7uWRDcVH2cJ
8Pw8FSTcqCakFNzxsTjdDNGGMRTmyW0ZnQGz+gdhc206qsh6qzZg9oig1fpWxGM+egTnvHjNk/x4
a9ppjJ20pT7MZxETEgI1dFeRv8ozKBXPY5ZHK3wRPu/Rm6m0yzouXYPflUkclGa/u4uYqcuNI0+q
6TmZ7IRUcxJFCoqkWOYd5B9jfpXFmVLiS565zaT4uNIkETHhGlGJ/GZUqaUUyYmKn3H6daPQhSM5
U6vMvdIuTQpta17E5SOiu0V6Vo5GY7QDSs1eCojVomuuh33ZIE1NntsJURZan5+UBlvpRIWuBkI3
eeya1AhKSMF1pTlprtHhVeaTjMIHzelcUzJOI+p/w7hO8XQDZy3iz/g+BN0N3kL21NWaJ5XFa9H2
6P5qL1IkF1W5YzS99zC7kGSM7NYEYk/KzmUiu72SUuQktdPLmTup/D69OKaxv945Y9KP/kYNUi9S
jHdufeJI2ABqdKLl1tBuXt+vH0IR3IeN1MDcKxDsmNMKxl5SHuXbRtOXTUT3rUJy1VjiavnRYYLw
qN5lA0Z1ewaGj75KQbcyDsCspACL7lvZnLeqvFDax1TjK1xNiHZdsVXE5TWupwmSqEj7fPTkA+nD
+22oUfyc2a8nyVs9YDydR56ZgoU+zvukWcXXjXqFv/gAba+usz5+UkZjxbQfx7G02XpznKjqU3s/
Crj5GiiXcLxZyGIH3yNaV/iURMilWr21Oxr3tDWs1PR16SkqJY+FcKHBV2ip1VNUA7RJd3M7idpt
Td7L9YFpR5sMPAsNVjDwWzLl8iQrCl7FxOiqsocvEIMYjCDiqHeuTc7pQ5OKaYpjPpYNxh7Uz4tm
KDzjEVzvgzsZ8+z0dnGGaVI8vLrxJtlLilztkhEl3WZP2rVe64l6qErc5fRB/0oGea82V1ygqD2a
ZdxiJlWCu+Ua/dik4DvlPh4Oi7zZT5Bj4QJyWfGfrYG3GGYWTYnCtJ1PsFQu3AFXSUy2OaVJmhFW
XdnBC++de1o5j0MMv5Fyw8MzQ+4ftJGCJRZfigEMkb5B5HJzjHY0/AtuVeZlWbWuzfvscaM4aS4u
wnXKqCTo8vt6Ys70rrZSUcWrAUWhGfSIztNoXnfrHqNCbRCCKjo1nY7x9ROQHfZe+aJAt3ZWljUE
V6lD+nhZJWa6K5UIF3Jte4bE16A+N9thkQ3RRpbb2dUwXSFRcSYpzha3G8IkmH8BMpThLnerDfKm
iXd5bP+5UJZG0PcHvJQDQZQNCPi4qGqchj8eCI8JYv66V+B7ocM8Tz7vj3WMOG54sK3fF6kC4peK
+36ovUf2zTmR6Wzj3ZXnpBxjIWJPlDKkApHqnMVXTNgLHBpwXZCjx/q/t7pQ8YmUx2g6hvbEZn53
S35poxVhoo3+rj9WF7+8we/VhUEMHSo1UzR0QUSRRof+uzEtr2B/zP+FE6lopFL9WV2own+wQ+a0
h7oowMoz6b3/aKOR7OB7PAqEaL+pO/5VQB05vr8sph8+uMmH+L660JKhFLIUDxDm78QWM/Ar9mWI
ryCYEw3wt6nWF4Q02K4eB9SG8xgY+mqfHSqGGqWzEoelzqjIWV8s/yPytikj9cL68PF2t3e1xcz4
5p6fYWBl4cerQgM54jjCmFaQ8Atr79hLPVx1grPLfybkcV/hwo1zHTgMdgJGOIalXYDQiMlmpiWH
WGO4CBcA9b+7jX/Tgir/fDHkn6e8Romp1CTnYixM63gdJ4ZXa8V0cRy6DPaL977fA77f7VJ3rgQ0
w+CbkmVFsR78EcMQ0IeEAbDc//HR0FP+eqNwrBwZJQgu8Rz4qQzs+stFkHo+G4HSYHHKsb84V8yP
hEXuFk7mjiDwmJsQb+INY/9TsxBnaN8bXPVHqJtkBdIXhGedlL7tqQyIbehfCQlwjPleCF0drmZs
o/8Nv3pPdLVRcc5xU9cWTkqynXyhms6hVG+HtbS+HLbRfGJf3uWlsM4n1vBZY44F+ovHfhNZGUHc
iifqO7XwgexBE1KAZ8ljo3c/RszjtM99D3j/lE7bhXDSZ8OCw0SztROmltqEGAtrxOWtlRiM36Ji
12LEVTjvKG3t+2e/xAvLLb3Wvzhy8DA9xg8WND+YK4eMgHkA5+hl4o/gv+TIruy+LV1sk7zL6rLC
GcDJT7fOk+3XN9mGkgkz0Z2CPjr5vOZ7vy7VJzSSpXVzD41DoLhsullM7ip/fd42V95ynCyMEsq7
zTBTXcgL1EiPFuP/TQFB9Wa5GkLn88W5bW7HYqoE7le3wEhTgYiZr8hyx8R+y0grZTRnuiNBlrAL
7o82kgoenmB/zFvTWmrexS2mTCqd0o899VUOheXnOALXrc8Jj4K0+JxhZDbPRoUO/IcJq47Kkodi
/E38trD0a2bYDwtM+v6qLNN3cy4tZ+ZeQFFubIOW8VnPTfYk+Qn7R0CoWia52e2TqQ5YTOkwRc2W
TlwYvgswtOfu5faCQ5BAqLmJ6uLikjj2FJFqnuGUhLzj9nH/oJdVIRAAP2BgZqlrcn1kGV4qmg78
KJXjyC2qwZ5qTznyP4RFa+tzCt5w8pquko0wkxLc04Q3XHb+a88iGH+YlhCBM0alwjr7bhP75SwC
0lVMCoQfzqJf3+B3SHekxBvjSUPPOhLa/jyLvpHl4bYIAimJiFbNHyDd8ZShPx777t/4m3+cRaC9
aLBJa8S0BMm18K8c92Gg/rzF/fjBR3Hr92dRnxjZvdfpABbPkxmw2HQ2TJ8rdxJA64GQlluf8I2t
wnkpvNtadh7O+xjYMI7j8VW29iLHEnAtcrI51gCMV/cPa/U+pttAnxp5ZLeZWkBfiCx4HnOedew5
4IHzGDO9cJKAfWN8sP+Hu/NYbuTatu2vvHjtixPpTeN10ie8IQmSHQRtGiC9gfn6NzbrSqJK5oS6
CupIdYokCAKZe6+91pxjGszEHCQgyBiwCDr3KWde/CHXWRmWITJs13v/3Lm5L1pV3GL3Ep8i/YPp
v5DHCBU3ExFIhvzfz9239/ZPNihsCP/lJfppuxYaRTMtiDgprv6DuNOOznu6GNh/eHlM57lDZj3T
tm1cOW2sVmNwSdmaOO2Nxpuy/gCmOfLKDeEdThg+2MeDjg60LKzn7BJBKi2wkzqEg7iAImgwD4d3
lHCt6XWSytHccj7cPEpctgb28TzS3Zlwek88KepDLZLvrRlN1VCscggrShpctLh8BniuhphWCZTA
DoVpvPNGlj99uw2vr6goAsUj2AU9eP/yVN09kFk0yxdiFpZP8+mJEmDxOM7lADFcCGEpAng4Q6yx
1GM75p2JlAjkBz+puWsic0rukfPOGIkBIAeHXXV1Hjv/9tb5vFabDTLar6JCmrUh8YxC8bKv6ZNj
OMISIBRTYr50XBOoInM1gCCNxLwUhZ82791dySI74eP8NbncMZ/L/X/xSkVwuMTsybIsoAosGn/t
cxdycpPL+aeV6ucH+HWl4vFYoUwLyd33nhwrFXms1M2sRQjEhUHnl56cjneHhhyf4VBrCGTEb1Wz
UJrzbeTKSqpNvID+T2w9omb//QkMhAQ+ehHGSGQr/IvfL1TS1QY5rNyoSPvgqEQJ6afdZ1mHB40p
MZProrXuCvkGblqDIZk3O4TKVAXZsiCjUxvdlFgiCRNk/O0F/bPlAb/+H58YfUwWco0jiixenO8r
6OF4SrMyxRs5HOOTDSNemcSQEVnWWnzDN0SffVaGzYQh6oTBxFnR3pNGvyIWsAO7rzq/t0/vaU0l
dS1GcmjBm40i2qDuo0aCWX0alc1VTpkKdYsDsQzECqGUyLVIVw+kzpNpfZM3VXnAKYJ3lcTGbGyD
MhuiUSs86dRs0/QSWOfxecTKZFdmUBnkKGRKDaLtsiTogAEZJp7zsXNa/rIcx4WCHdmqh0it5Lix
WDfkfn3rLA8EKppTeQbhfX8+XT1TRe3HK+OoloQlSc1XB412AiTSWG1lv2WUCfeodiY3+Lg1xmLt
soIYOM0KBaRsazvgn2c3o0cYRsKF0X2UNxAGKs0/mqXHKLd7ss+wsSZVN78dreklMyiV7i/5JWg0
HdtkDU101KLs1gSpjZXmoh1eTJM+q9mEAFH9o0zuQ6fTOJ1D6wMe96LLxbS1JoTeax4hKkpmu70C
4V9jzJ/myWeKOKS/ybNjjQDDIkdJt+F7pif97dIQY6RvBu02k+R9qZBBd5ss0uISqdollBN7Wesn
quWr/Vp2lqsxtURhhZPeoGLTZQ/mMiPSpl7eyqmNL31oMMVquOkt1WuwMXQQ8G6b0wmP5KWayjei
Y0WdWZy4xKPD+VEzPprzmw6N/aTs6uyx6jq6rmZcHfS3pmcI2y6INOYlmFRuPWa8wJbl4FZWSp/G
2l0Kuu+4uJzmY985NI5sxiYWcgBDWZX6Q6MuzVGh07moFZInj4uOt4yxACb6WFhZz2mY8stVWLXG
Lgm0Sz6FXgo71oTwO0EQeQE3eaIx6nRjvrooWJ/bCRpIwyJyT6vcBg7CxQBD24OZP3XD7H+yvLCy
puOMM3QVxC6cq1dYVJfzha5uMZUVxf0f9dJZTXrka1QAln3Fbyed3KO6ORSgSoeg6lFjncN6MCpf
kXZHbWWf769VvpeHFy1luHu97c+Tzb92rxAdC1AjjHBsDBYyNetf7xVfTBQW3d/tFX98gF/nN5gv
BOoHkyVAIIQFv3RYmMRY7BJQiX7UrrRRvkNR2DzYX/jXjw3ml6qWDovYYHBtiv0FG+g/2SvIvf15
Tf564sxv+FFIKb48lt/mN2pVMPSQoRCkA5SsDLwIdofr/jDeEV6bTxYmVvGqC0p1b6YvPSbyfPxI
nGM9H7JNYuzJIrGNUK1gEK/a3Y1z+ZC8Y9Kv4OdWWjhIz3K6TppP06RMKdcZ1KDRaYaHgclOGeSt
p5vzYWajmjZ3tgF0NYThS9GnBgk6wRiQQyFBfTvsS22pXFd2DwpPnmejxUCHlOx8c7vtNTT3ym2v
QBdIw8NSCa3FTfJulGvc0pCPUs/E/LzMF2asrrUleLHp+Ni8tCjRqFT988VFL3jNQVxu7TLuKB8h
Ytp3H1I5n1SRdFhP0qdz8llBR0BemC1aNiCyIU/DMtM97KQFPAXDcjm2TyrvQhzReaNZ8VmFkldH
wNO6M0KIIEekdGAN10JVf2bsLdL+miilS+9L98opVl+Pz1W3IiHShCwYXPbqsocAkQiE777KZjob
eLuq3q7A1S8ByRXM8Kl6nRyWRCVBipkeKUbtxa0Py8suaYNR+rDT++HqZRhQXtMNTtZBZ+j9AOX3
dH2vy48GgoWZzosyBCuYGwubvvbRy9SFdYkklLnwL2xyFXFvDFwczSRS2f4SAkCR8MLNMC4hgHc+
45gkY9xITXYkacaco7Ef1NebQjoRTH5GOjBG3FxBBMd8QXhw3bx3rx3BUmgIPaPwL/m9iq4SzYAU
H7PI1qPBRisZKrTRelyeNCFaCLhWoAEI0ZwzSu2eodZj2dBikA4AgGe3g/IE/0C7EgdkEue3hIby
kUNlbY6z5v5439oK7xOsN3T0r4Zq+DVCTxW2nnmA76LML0nUjUTGf7R6gT7VV5UZ33wmXKrHdn8N
9XOMA1d5bSjkOSUkU84P58jOCS7yL5zGqvWBfuBx13bbHosT+lomVdsSHgbIA8ORLo8a+YdNqHdU
8tKuY52+t+gEkR5cGhyDAqm9m0wgPNtukqD1k5ZaEctIzCzzqb/cwyFGvnY5QLqJdS4Zya1QuT4y
I8guYcqkET0iYg32VMxLpjNcH2Xb0yvvSgsl4n0hThK1G4JyRBqfeAfkbTXBzXHaq1pIMIdX8H0a
l7WAduhB289LOHoZQchjfD2f/KG+T0/T7uaZVXDNgsGY2nJwO7uTS3ikhZY4fe71tHi6WYebgOlo
SXyMi4TZrgJbAx5DQNPVdosKGe1pMWj1zOwL1y6uZB+aK2UK3vpucUZyh8zOqZbPChBMofSr42x7
YaALdyww0UQ+1MIiZm3ge5orfQWMZSowfdqXceeieeC9JIbORHm+oprENHmlL+az/SFFVCSXhhM7
87XlKvC17uUqTY90EGENbvTd5Y0q5NR60JNUiNrAjQfn8galsX/LPukhlR/D/kLiCbSYsMl02Jqr
tOz8Q1e/Z1zebNAMM9/PRw7wbeJqx0l0M07P2m4CV0hSarp0IX8PRqJW6inQvuTRTHbWRZuP5/BC
vEl02ubblqAnGCCMBA0STCaJ0+Wbgh9W8xx4SsNt1ZmeRrIZtd/RequzpTTMCzko+rcW4C+EjFyO
zfO0vM766v6WvikX5st++Tg+crMJzUo7EspEZ7vb6MNmYsfFsBhuPrQIzDJWFnYd7bAsaAyWG79V
iObRybEGzKEs22CIqp00b4rnggijdDVEhdfg5ZbVu+PTLtFjpC4jmBB11qMC4kKDH3JhvTbnBUyR
f2tlQQtK4mRHR5y9miYUp76/rixIk1B0CoTvlcWfPMCvsxtOeGQHCjeSoXLE/bWygPJrwSUEOsFE
R+EM+FtlQR41YAkhUZFtISj5NrvhUyazOyQmlqaY/1QCqf3cDPrpics/9csA1hxrxTQYjryriGzj
OrZCoJcPxQM32MmMHnvvDG5h1ceSX8dX/thw70u+4jLeuDFc2WCjGWZDRAvp9sVrSvMZnCI0cpen
5BULDXd3gTR6mFb+eXqe6iu2MyR1Xo2SV0Y5r84YIYhpycRF4E58NK4e2SM8LGB88jg7u15e+13g
KDt2/B4lgu42bxqQU8xCUBvkfAcFm8q+9nN4QUKBD6EBFafAHeGDk1ahLG3k83NSYctC0xwiP5ia
Gz08IkwmdxiuGBrI5ebduMwJePLgva1PH2f6hdCXFs2MQ2hQRS1cim8XzZ+etHmDf9cC+Pm1Fy2C
b1UdaSGDbFS89q03MizrPRTjkujgT5zXVxGADIIByx6JgO7rMcLd6DC9mJD8zfxBEDEeBveBdEFi
AQR0qeLD8E2ahon3mXluGwrzXctABs6qO8yV4B4BilesoJw7pmd68rpGUor3BxOBvk0Vp/u8undm
tOJ8iMLQ8rZCwWf6e7LK5iQauVsxaLjrFngdGKzw7ggHnbCNLQjdxhoy7dwVvwC/Bb8A2ctcKiLK
OQie+ReyIjrzaxwMMfz80dna9M0oEx6L+XGuL4rHPN+dMGlIsTW3vA80jvFH6FTBlAQURtTCsSXa
oTuGeKskmKDOF/O+/h5/0ezKmzVEJi4dzAAIT2v6s8t8Wzsgi10f3tndcY0vNaidF9lXtp7FAwn3
1+MM3b34YPYxLQIasz6GY/2HQO4vzUmKACf+8Y3mPhfQbou00J/e6IPRH1sCL8mD90tGaItb6wVk
BQfoNoQlESnGmZtrMVld6EvHGD4611zYeOJsX5gP4y22OnOxZjTGpY3h5uSlD8DcQoIKs8U2cQL6
jtq6w46F1uqID/mtd7TY9g93yUJv3bieGTg7OCKEzMTwQGDxPHjamuTZgE6lM9/2M9/H7gQx6Q0R
ZyjGSm/AiDdjjYflsr0ttTvT5f/6AteZBylvXb4fbY/IEWy+9MjJ4Vae6pkSK7HmuL2z9EOQLH4o
rReO8/E0388p+VS+WaEDcZ7flEhRlretuYCPXL4avFORGLA5DlMze5Odgx33shfREznz9nwmwYm3
VnIYZ/Ff8SnhmNico8fHr4v+Lg1n72d/teCWOLhN9KCKXjb67BSv2fnqLVVarQDc6O3nrhzYkeKa
8OjQ6D48VPgclWXtIeQJ1F03hW4yVVeH5xYYW8eXW678Jr8dvfPZdheLOzjmCmhi+06/awOuJBhX
M/0IJW50nxEQOdgiMb4aNPCcBdJo1pHQXB+W+rqLhJ9TdYh0+NHt/csLTBx8/+76UsQi/20hSYY0
M/Qb1xcMroB+C5PA69uL40bT5d+vWQjz/8uP+mmErNya03iUzcQTzo/eNXeItCYLLVygN/bvJmiT
12Kua3mU2+JC+vJrdt5+PuK1io/PtfB+fjBpZY15XbzmXqDO4tUHpaJvzZ39nnm4uwzuCpcBSufN
a2fJtDr2qmBNG32Kh9AJ1vHHRxbWr1B0IofTG1OYUMBoiQ6P5Vg3/EaJRoIYVA/sImdQSuYBpZPz
+fevxR/83F/L9293tSLu+m+v+rWwW+Om8VLQZeyZ7X6UQaBHMi+/Hk1eUXfd4W5DUON8vL29dQG6
frafDOE1xTGjgpeX3HHvx/Dwalbu6Z5TipgJHL2TjyVot3nYaJ2w6Hw96X+lKwUNmkqNg9VD4Q9/
OxjQ5Yls/Nzskf7wAP9bkpn/YSQqUeWJuQP629+aPXwGA4yEXsYWdpXvgwEMK6JXj1eFp2RJ2reS
jE9hNBc0sC+crvaPXCmIr366xRiVfvvNaUj9/rq6gLlpmkbitC5fnFqdn/T+eQIAAbGGB6NwnDVX
NyMpFH3/63FPTlOsI10nDTjZGlMSkykjqBRQdkwl7AUszbSgZ2VQB5xb+LCmN+9QL2HxUXBhGmRP
IPXYRSPB6vgmL5lnkmvCJjpTlyQcM2RTwQCMri5QFzh/E+7eGsO2cpnaibMtkQAsLawEICzea8za
gulPB7VFwh6N3rb0sGKhKsFpujvtBA0WtKzs92A60blPol5fkKaFRODy3kwLFuaLZ0059l8o3i5T
nLw1koEDv7rKSTLZX55u+LcOIHQxiwYtTe9LeLpMJ3foVO13fH2vw35j4cqDi0pa5Q657IQvGjwm
fHtlX63G+wpk1Zxb8HjHqfhEUeBPd6JoumLGp8NGdUSucNjdwIkAxhTlzPDwnK+Fj6R0TSse1LsE
seN6uHgYZU5Pmn+7u+zyxDvAsW9dAuxiVMSaG9wFsiPcuO2XK7Nft+9Ag+blutjWRTAiOrybYMJ+
UehoONaL9SEtVMnTaYr1Lq3hvnZOUBtx0n39M+FpGfgKdaq1db6ucVIYbIUU4s8r2aPacm37Tkb7
SRcNJAPxtqojXLh6dpd8oEjyb4dZP6tfNfQc6WxyjUFRxNncLsmRKZbXcbO8wQuhddiim8BAc9Tc
MnOXPcvVlqk2bZDJJ8Lrbj0uc/wH9of5QTxpRXjqqmr9kiulIZoO3K2Dd3a8+MOa8NfYXI8vtSNm
2yE1V4ur4eAUrqCWpd4BaBihw7jNDWfbz3uoHiTNMhxxQc9uj5VrnUXPrwqtcVHdp97HVhoj1XQ+
iECVkZccXGV969f9VwOFvlO9t7w2aiPNg7pKqUEQKvPi69yeoiBbtq5sOBNUOvyVgvzlTl9z6aRj
5ypDYKIHy8A5E04LbVMVFtIGp/p6iEjzTdGm7K939ifflx0cjMMWRqr6iX8fIMTe3CY2MOuOiIBq
bjFqOgw/eCCpAmh2kVx2CLL0WaFfprj39o1Bg2si1sWEHmIAi4WD9IhSzfQijk1iEi7mw5srM2ky
lxOjjsfhKbG1/f+oQ53V6DmlL6VPNSXYTPbiLsxw/hZhEZrblN+Gml3eKhj0+wi/UzzOLnwk/pcJ
aVps+PLpLSrCC589LsylXFDDVZyn3ifuSE0Jg+RRGFtbLjA5SFDScNKjk0WZj1WG6iUN7btsr96V
j5RWiIQugbkTzDmAP4G2Oc17ZET1o7FgCfDEVywI0PLIjcgexY1VBQIGnwWEMQa0V9fdvnulM7TR
tgLVQQ92PgKmSx4WgUkFldAPPnEwsr3RU3mRfP1Dvx+JKblgotKYsQsHty89nj0fpYC7sdlBdzuB
75GCfPnkU4mm+xOVCCl/9+IU+a/dTVWUnihH2d5QAKL7/Fbr/EEQpMnkFv48Zv/jA/za4BASU4bm
7Ki69t36Yv0HfL2mMhlBhGIQqvJbgwNxqqUyTJf/GLHApxi7c0pSmPNoMgLLf0K9EqLa39XGCk+c
7ZwsJcQACqLX3++mlkqeiRDXuh1lV+rSoLRXWf96NuDMTpU8vpG2DC2SpiP/nJjFH9FmVpx0gUER
akMWKQEkmiPpLuNmYoBP5KOi98+RLtLYhfY2gY+IoFGLMzC2RFgT8pa62TLZlmvarh120KPp9Kav
tHjoId000Yhphu8dpdkVhd9lfzsskOKIUPVOesJ5XRWxgtO6fmNKcOmm9L8n5QoiEAaz+uGUkTkY
EGmW5TuGMwUISrq0hhkcaywlgMjxCuY+7nFT9S6NpxdPk+w5GV7OhqdKAQRaudi2lNuPN7wFprYw
T4ZLnms+hNdkkZQzw9pnxuxSP+mpf2XUimEeDkYdpI0/nPwC474V2YdHIoaukJXRSt2YeuP/43zk
lgzNl0lcxRJ28ME9vkN5SOgsc8izHvBPsGElHD1B5UHnBKEDBqJ2+D5gpnzrKPsV5jzSDekj5e71
Fp0Tt0bEy34EwKpJmV3MC/r2bK6G0xiBgRqIUa3lJJjkCI5CQE9Hh8ojLrCMh8zX42JTLdSlel2g
9weAl7SxZb0Mmpcl04oEuEu5hPgtJVulvpPaKxAD0j15Wn2aeiqjIM3+HHO61YjDMpRhFwop81Wf
ZzN5Piyb7WHKaxmLoosZR36XnKbq8ZmEdkdBNgoDpbgIQVWuzjksGUT+DqgRaFm75mP3Yj9eH07v
15dmOyy7bX52Rs4sLdwIZUcf61gvNBbWRYl3wr8akSLPFZZNEsS7bWstdTKh+CqkpWSPu1qZBgd1
e8NBmCCpFv/WkeIO7ql9ndyLaKHhUQW+I3BcN1/280iZG6MPF/xIjCLp3gBbYnVaxNYqfzmb0S2Z
ZjsyJRuvepI6b/KebtSPdpmsRbzSvTSrT/65YfE2S68vd9Cb6bZYoKGKeRZTFFJy4mHB52Ej6wCa
Cohj2NTvStL4JhmnhLqazo0wYkDSq9sDb/q63Z7RxWIfLm9T3XAJ+jzHNY2dKuqR6UbmdsTHUYFv
961kSrxSybV4XugH7/CurAH4S22svPWfmeIA+zrMhmbVkdw9r/p8UX8Cf02Pvadx8Stxna4AwG+S
O3NzepBITwAby/ZL74tmgO6Mrci1Sh+SuHfH8Dwr72uqHJOJDIYMKkb+oamWOtoefyqHWPhu1EQ9
l819s6rR6srN/FxuFCqF5K19hsbwmj/nF7e1/HOJYs1Q/YGUJuklZT04zw+g51AJU1UyHiwgKtDi
vxKeorO8YM8uGtYd9BMNoh/+OJS4YRAPD7Fa72impHQoeh6xSRSvPr5d0pbsgmmN3g3mFtXPRdnL
TH1yddkyHLS6NT+0QyyBoerYwcsOGv3Zsr0M22kR98U2Xfxrd0fOgyqHwS90I3/4290REZouOizf
2/84LX5+gB+7oyLDgoZlarFBEuZCKt8v7X8+g/IL8QBwBJUfrbNx/SIsQGmmwUsw+XsY0iQEfheh
gUeVGRvgCUU39g/TVoSW63c2ILZlW7cNQ1F5FsRu/35zPE+k67mUatjS+fGlOqtU3xO06vZhKzF1
xlVJGshLzcptDcn6WrP4KjdY7LkWFn3/fFWJpzx0JDt8qzbWP37+/ymHYl1lZd/9v//7Zype8Xqa
OFdMnfQmTTS8vrVWTDnpclXrwSKzg1SpgWaAlIvQLqlq+8Fwj72FCIg7fxhNvyiO9dRuq6urJwiY
VHT1Wr1qFUx6GcqwAtMlAaJs/4SmrM758EKcLmfII9NT61RKXnmrzAhL42xi5qsTBkmntXMEnHXz
YNfpy8RgYT1OyKu1GeAfWZmskpWiqD/U9mR6xxMTN1bToel61yhGyv/KeJYZKOaKHF6MGvBACtjm
WEKROVDEdlm7qNPTuiJJpofJYzcTsqJtFkxz8PN63V2Jny1vuFS9zmbgnbfr61n1SgLQRnWyU6Bi
j+mDbunzEg+gyhm8O0uPySR5GPU3iQwLDWgiZlIaYLYzlljKxkNccMQ8nmn9gjSw2YZSZMnn/P7Q
n/yxY+pT24/lbTLth0g7r/vifWBDJyGeGevhGgrJbpKNkOuLM4Eb6eie++N0ch5kp1VTBgnmmSRd
FT5aKs/tjhNFZffr/zlqSVGcddyalxMMoJrUNGKqmo12XCdsjFdABDfcxRJD2X/twqMy3NMog5n0
SSwUf7vwaOaEVeGnheePD/BrWa4hPSKy9H+1qr/omSwErvxQizh7HOZQkX9bdoQtDHc8C5WQ4v4u
94xPKWiZmDwyxNCELPYfFOWY239ed76etonWimYalvyfusjn6yCZuZ0ADW1TSJ6w7KkLUo0LtEZt
2ubE5eQ3ZKWIEw6ZQR65nsD8ugVG2T1f6Y0o/VomCsM6vZ4hJ1s9p0Ntc7iepzbj7CGjdB9uM1Ov
QBSFRa5M5VTe2003xw45zdix7VR3lZOytW7dMju+dWeCxyolOA6Kc87QVh0J7sm6+iXTs2hIu7hr
LJuMoYIOe04mzuFFYial6bjObvoaXWBN66emnpKJqzIKppfjnSFBcB3VyCBpZeiYx6RY5jUQXO1n
YzClQOPSS6uaxz2b3NE5NAkSBQmidU4oLib0DYZyml8037pizFEVx9DbTx3feIbblfwDYqKnWptF
stp4jQpJE8TGQe+2SBAdg+aCmp0fWPCmpW24cgG87CJ5yTl7L1tCV7Ky2RkJRMIrKFn9srcRj8nn
a9yh+bHQ1nRHlq90DA7nfnXLi2UnTVTPapI7olDmZZqggdWyAwmhtQrZz2KaWB28o7ma0L3KSfFu
DfiPY4Pg/3KXladpOiAZMfPLyk7yWJ5orwOSGl0olKTLFKmpo5CSfK2PyyyH7GsSAHLuQjuVifKE
TKzqZE7d/LYlD8mIcv0apUYHx6pG3RKm1T6hT3psEGCc3vMrsItKXpVnfBwaxl5JPbqTpvaUdOJZ
k/t/60LzY1ZBkjBFCB11lRvybwUOmpAgfq9w/uQBfl1owKvrgnwhk8uBPfWXCke2/oOdBy8sCCfR
Uv+20mj/Qa2Om1Uldhj4hcSh/BflJPoG2xDicxPDK0pH5Z+sNF8G2N9VOD89b+OnIU1zbPNLmU24
ne0l9svDwhDTdNTFtxlnfLpidL6jMjCDcX5c2ivARgzHAbbV837exllURGZk76tNvTt/qFGzaBbV
YuL3UXIP8jg8LowYYXGy4CCMq9y4s3FBNvRiEWVzDt9BlCDggOnn6UWdyp9S8MQwPezpxW1PM+vO
iPWtvbRTjI7cLgt6mKx7szpbWZ4qcnnwjGyZoxrzxtOYhmHpmxjeXNtxY5GmWG74EfStQb8IaDYj
Lr9GaAw6jlnalZ7ZwEQJ2hkh83P6v0UbCrvRLnXCiYv8bNtHBD3u9wRJvByYRt0LEypoGu/zFNpb
5xiu53NcTarLOArmHHbUhI88OkUHmHmgiY6+5GC4FZPOx4cxuMkeETsTZ0HnGyorwwSBzd7eHEBE
WIV61Z3BGs3dzYNgzWITCODlMS0FV7NQoBk/81uAPnA93auZq76jSbQYElYOo+DLxwmvr3gOLI9T
4pimqRMxFU7DKuqm+VzZqKuKA+gnLqvpNRQ4LhrgSztmrsbMg+RMTzzYpr3vPwzIOJFoQH6N+yvB
LV6n9/m9+cTYQIgF/61rhAg4QF9MtQ3BRtLFlPmv1whJmaCX+v0a8ScP8OspCAIcfhq48xprglh+
fhjYxSmI7EjWB4RQnGt0KqBvpyBxJsNQ+Gt26y+LBAckvhwDDyk7outo/pNFQv6KWf35GMThjDpM
1WhLipXq+3FDrnPpeO1pyz0ibXJ7oqWDbFniYOe+ar3bOwD03VlcvgtGQu6ZmYvmwpEv8Q1q/DHH
xms4ceXutSd0qTPbFX6vBMHFxBUud9R3zN2eOVBVCGh+ANqAuPNduVctshhdKzhkefsW+s3ggdxa
h0796SxbB6wpLa3gEloR7MPCeVG8yis8jINMB0600IGJ0RdTZuLmiFKhkBB3B/9N/dr9/PYG/+mx
TPRK/+51EpPLb8ey7qZJhZTxOnnew3XaM63hLqdSwOhLuA1KiWK2EGbhUH3abAZ6/71nOheP3isf
7Z40ACZGqISIko7RKe82XiKQcpOIOEiCsg6LZGmuJGgoDqwdQ1qIb26wZaIxDUTsD5UfZaJrRsGr
7NEnwhIu/hdu1/isW3/99nYEYLtGds7KnIUjeoK520porSGsDusmwGITiDHf8vDDdb8DvOUslQC3
Iu05F8P0379kf2amsr5fWVze31+xRrPacmLxijHt8dJgSy2GZVJAqpmiHrw4hLbDsjt1c2d3T59z
+V/5z+afnfEZo1uSqSoEHes/7YCTW6uW0IxS7zngmu1wMo5I+vTHukA/H9IKruN+Xr1cP4sXbD4m
4yfigtvI3h3KWbasUcE8ICLnPakcD1ED5qhI5AjQ8PTkCLGqZPnYbpo5meHz+vMmP00wdyoAkZxj
jKr/DBz0YbJpH453pBqa0+pufCm32RMBbM5wlyCkf7BmfTg9Bp8HKziU8d+/A+KA9Mdr9tuv/9O9
rRvGpbwa/PqzGvmVyIWq6dgq3L9Vh+LbK5I7e1gThyDcvSOzMKRnyRhnF65Lhky589LDjxNjKzGy
OoXv6b353hNi9GS5f/9UaWz86XP9bQWmlPp+tXR6gbRXp+3xIGKcTqRZTXan0XmsHh5NrvwiaoOA
5h0E9qODKNFjRnkEyrrZHND9iV9uAFBevdBeDcYV9njETz++OHfu24CpMs9fDN1O9wPbHsh+74oX
VppOVkR0xOM826KT53a9+s8wwW1kVhDkINL7h6UZb4QpWNtyW2sLogke7AF7bPF51dnLjU2KJf8Y
IQxzULYhxHajMsx2xN9SYeGzlePDS/02sFX3ttN//SABxhAyvCQYXg+J895FttchJN2Y9O4HyoP2
DbE8H8+v4nrjGTGB58FXHA6RiiUUYUjhJn72UYRW3ILbX39c1xrvIbeWoBHfHJlo6wIBXR+hheNP
JE5Bt8jo1TjdB+DF7JmZTrlHZoeeyN0D/HWusyzGh73Ml8rjU3YHmTEwN8YKzei2nXGUILGCaI21
ieXAH0m0KBk4G++HO22dLTRfubMDsP/OW+r26BDfaNCyfOsoetQNOocNoKW2doFgpGlQ2x5CSGvN
04IycfEZavrh2YxDtQY37YT6Yh/On4gHwEnc+1KQBIBBzryy9KdQKQAMManwRPmXhkyjXHgoqIl+
eMptb/P31yYLxZ9em5TmOGPxIYme5PdrM78mw0Fp4L0dnguHgRXvevJybp1TbO8G31zRbNKpT9Hp
md6lxUpJxHHq6v2UqGQOcYiIbRraLsxghQkFf8fudnLpCLEFdLXb2lo4JqE+axj1bDkMInzFaYp6
RZ0dAiAxmatvMl/vnTiu5sWi+hD4TEbCq3JXbAbi4My95BdLPn2bC8ZHzrdTdYKadEhnodYHGcMR
25UlNFkl/CyyCxo3LncqvnUwyB460TnulDnDY8tZO2+js74GUlAh2PLXRLxh9kGcuKSW3pxeLp8J
Q2VIyjCi6Di8NY8QTjQAe9KgehIOXtkxn4X9DysODPTg9GK82WFxd/W6mM1milvKLxfSPn/+jG47
nbvT4s5Gn4v6ROhzxxDTRtDel+BkhdQw28voeKXNgzm/rM05OoEQ+Jx72g7zp0ZBjDdrC6Q1xtY4
BdqjoJzfYzMXMklAKgAFPqfu/f1XcR9RF+w+o+xHz+0vNYjMbv/LBfLTPqOOXdpgxaWXXL6DEaG6
PhIDTeU0oUQvkFEXaJXkdfKafJqpgEHXXC6pM9Ff1WPQBwfAcQxj0GE8LMZACflmX15jEnJsUu9u
3Gwc8t216YNA3+pLBMSsLPBf0hX6BvAnlFJudw/tX92f0AAH8p4/eKv99g63ZngXh8+vrGkLh/Kq
CU8B57IZjNyVvufk9hoXF+IYgBOlLu974l+i4h7RxDSORcXxSEPTWbHy6Pgl0JcmAQqNgC6Es4MC
4S6fOCWVCJAn7zmZHuJzItYBu6zzYPHqCwTRLgNTXT8Wn7N8fqZyEsl7ZEn4eiB7mLRWOsib2bhr
V7QrpItjsUC5iyjJA2l2tgMCZZz+Y9So6iqKvNmF2KBnoAgX4nIm8AtwN/MeTzgOibeYbAKW0SHq
UEW/66wRG2/Cj7nxm6BH8tVIjZgKef2eE2APVBarMgF8V79ybEebEr2Esnv2uHnneCnQvuhs3zmX
EbkkvqA5++TLdvfACc+xNBAFYBDCHGrOvowglofiRsGvZ7gC1u8YT/4PaP/NSyLMhRm3pbine5gb
QuelRqdA5nW+AJDPQkc8wI33kbpb6JSV8LG594tY4PYtZw+KuHkkoEkjFGCyzHkbG1TnQHOxysTV
tJmuFjbOnbXkUxxqe4oSlMR3yfo8R27mJo9C2SWk8P7TV7SRoxF26BmrwdubAHiOk8Awwx6JcOdn
c6ao19WeLKa3/Esp5vqW8+m/sE5EIclB1C6suuLl7kDm5Iv0I+r2QpMuxMmtewmX14hO2tfz1qhR
xWKUkazx/7k7r+3GrazrvtAPD+Rwi8hMigqUdIOhSOQMEMDT/xPlttsud/c3fOtR5XJZtEiKBM/Z
Z++15gIEvN/Tglg/kD7NtQP+knMCKlEE1aiJeKgXrhPEZTbx5s4puXAyEEgLgrAu+YseB6CE3+yW
6A6RJ/DJFJiV//lVd4Z1QjSi5QTrEYHV1/m8XPXzis/D6+t+9lXukDx4XttFq82GypXANcDphWdX
8+elWX0sivwfu2fklzVbKLwhoivLnXV3JgPCXy93uPQzjK1BXyRdxSvR09D7zFtqWzfntL/8nFdv
ef7NxVx3q+z9vDCA4338iHCr2xJaRZ74+xXLomGbkh+Gy8L8JkkP1XfeSXaPOmPfS2773D7Pd8oe
OcJaf/kKXrzw2fgxt82ehNfkKXoSj9mWF+e0PBangDXBAMsEu3f5b4oW6g/SKbfIzFdDMASFV77o
PoNTOhhuu2q3MgNqugKVHX2V7+iy11S+5GMaCwyECBhIQujSuReRO8ButzY2xubmzf7sU5lQzC8v
u3VaFTXQwxh0yXSpWK/RZbid8za53kvNX7kYtjRcZPuw0TI7P+ln01vWD20d7fWD9GK4OqGcznCz
3SuB0RwEzmgAkDzyG0GDWb+Hjzen+cier5f5BUl5iFarsIevLsj9/iR5sLoVPuALfruhM0I16HYB
/8kXMWaweDConmyAUdupXDc0eGCAOvJK+tL+T4+DtJxkfj4bIrKRkQEtxHfjJ51Nn3di3zScdMRk
RWO5C8LBfaquXvqNd0/lrNr7/HDCVt2re32/JC9BccBBHHMZoZocSbiYd+EmOZlBs5PRXd6+oZF6
2XoBUYkbTuIAyqGUsWS4S6QatR0rf7jWT9YhXI/b6JgcW64GbHBY93q3hTLHEXF8KMHB0T3r3Uz2
JBBZO+y+l0XKin/iRV8vJb+Fa0gUMGFazhfAtgcA1aDhJg8/huTTmcKSIwO0Is3AUSka2v11Y1H+
Fk2QYeZbWl1p+3qNP/Hzs7JdbCREpdPzZufelSYYqyNPoMWz68o2egfeFzaIzXSZ3qnGca20q8W0
AOsHjKuzeHYIMHvlykj2/QVkJm87WGrmf7fVRl0tKjqB7t71SGurc1jfEQv4bPHiqgk203pGzNHu
mifqDpJ/EfqdB8oQ6lHm/NQVw2vp6iafksGRhRdclvAhyI0v13OJC0a9iJZvYty10tNUeys4HR2S
9F8TVv+BKnSJmbjBH+BeGLfT5/5D2fwX3RwoTiZaf+6J/Yc7+FffXPuF9jdxBhZ4Z31hPP/WE5O0
X1T4WdyyPPAy//93T0z5RbMkOuo00Uyd76EK/60npvyC+A6rnmUwM4dP87eQAwjufvo8//TEl17f
H+t9oTDqoWhHejfVtx6NRwXhSn/FcXWV17c4DYy+uzc1w9NNca3m/UOSliC1muShNxAPdVQM12Fy
cincaYhIhwGILVry9LWZNnkp7GvyZSkCoTjPsSe2etDFg40d7mxmdG+v71ae4u69EfBS3J57vTnU
c74JzSxodbYZGedtMQ1nhZUyDN/iUvUSvXYrqblEeeRrkRJM4eD0feipM54/xXC6DhmvINmKUO6q
apfNoWuMD6Z29aTyOwPPNzOzyhWeMipvAXE0YrHwkpuy4lQqTiVFfVIIrdNmo3YKVHWzYaAOHMZP
1Alr4oI9Ja1w4k7hrm8tRNCd8jwSPa0ns1/JE1HzbBrduJrHEIIKC0AVbfoJd5HY+FUxHmK48MIg
v/XIvMa+exgb4DlV298peb6ShGmXdCzhIibM7nqfmZ3dM+HKDdi5PVN6Ta7Qc4OtVfoVeOTczlDs
tS1472x4UPXHefqI5c7rh2ilX7VAl6NVXlDA9tddninrLoveq6vqt+S6dHMSQmEUDwm2J53U6jzx
zKLdREIFAIylaaSMlOTjFSxNbBCFfKsPsii5YiXQS4mdeipfK+nGwb/2VCP/GHrM8C0i3mKDcW5d
9Qap5XiYpS85TAqvU4fP2zX0hxAvYC5cYiNaF7JnCYPTqatOeohu3+10GIbXrrrkV3I65BWyGbuK
d0O0bYEIFvBs+ll+7NGhcI3d98NwgFY+O40+sXqLVTCgmoY1qGNk70Y1uArRbZNrySuWkn2YhN/F
1aL71+2bFMUyJ9ABFm9lQJswGk/MeMhQWkMwP/bYTcG3eHUa+0ghgC5I5VqueKZG+STxTUb3HtIn
YAatxgQtVYPxZDUED0LHqdJ9d0vtKl9fa0a+0+hpNyilWcgJ1RxcriHDHL2SOx3Q9k3XXVpSCqj3
gw5n2vIjQ3iYcsgE2UNdC0QbSRqHkmr0w37cY/0iWhiuxFSR3FMbXniDFkXwEm9XM5CvaPZ3bZS/
t0YU2Zmhn3QA4AOQUjvX4w24JafWSKgDr2PdIlsLNQI+qG2nfJsagWldX9IYv8KtW803Cmwtvz3f
WjYS0BaN0fvpwL4poN+0SgKskrT2jUJeouZ5R42wOPQ3oiYk4NWM+Ad9+BLzNhDxDiZRRBpgKJ8H
RKXE9TL3th61tPb0mclUizJ07NOD3NBnUU2ySc4DopVUxkc4qGuBw0Qj9tuxfAjDbRiS7Kn2jQdL
257G8zXHxa/ciD8q6MwvKSe96eqM7AVqTCERMM0quBp7yqu6fiq6m/dj2f8H7m+oo5FEL2BhXRJR
k7HV/PeZD0gdLFB/3t/+wx38a3+zkHiza5q6yr6J6/Xfc2FukRZ3O4QcHlVZOtK/zXwWbg6bH/uY
iFZbN7jpt/1N/IVNWEG3QuuBJhSe+L8hQUFt/tP+9ucnriyavz/ub2aaJqEQt3BpS5zhVfuQ4AhV
80vFwDR7i1hYtJqRIX4WLToUQqAXZP44bbMrnuclYJAGRvoN0Gr4gA9u7stv8EwAa77H2Bemj0Ji
CBTKjqYHxhBo+vcwmI6lelcjd663/qExZUS+t3ozWObavTE0GSPDMeH15yRsdaoGJZxmWvIgL2sS
DcO6Gsh8KeJ62yoT+gpGIst31TenVuQPWSz9plbXQ5Pdq0WQ5JKj3Z4kkBzyyBR5QzvNDGKQ9qxR
fC0jrpz2BpqObo4gr3ss+UojQBK6epo8sIWftIuc4LeG95G5iRYeNeIErMIAd7lLKjec96EYGOYx
u2317s2qV7MREFQSIy+NoXWwKu/CO+3ZspsTKzOIyW0Og8Xqu8MMAOiAzoaUL22JIUqHBUDyCY5S
amiUTd2mpMIlJU/zDHKCW+YP2PPFoyauFbzvxkembFThrekbN1cqb4Ii0HL4F5FGC/d15+URVHXt
aTAOxErgc7DRviTTYyoeKt1uyq0RtCIgL1bKghi5ZUrRE+MC5Tipn7T8vpNWpozFtzD8bjTsrD4N
QACsx6h7r7L71nwsaWvBbq5rRMRyfVfHZwG5f/Og5Pccb1p/iJ6NbK0KroY4OP7ScL4oDYjbFWl3
cD+0TYEEGzoPjdHjYN1nOtK9DfK/rjqVa0tiwIdGXFSjBVwvIjZHj6CJezYoOntJtU2ogrSvbHq8
1i9hebyRPSXtESKJepCl25ZxUrE2DTD0V8bfOYNL1PaTCSgz5FVtEUN7uvBsJndxemek76nF2Wzi
ir9+18Uzqnf08xK0ocapwfYOh+u9nFmk6WFwJduHTjOyhGwN2KUmafMtPgjHmEPvwhgAMfSgM2KI
MPssHWnjwZxB4jlWAZSmcKMoPf1j11g0eIAjmWIbFpFn6v88Q5iaoKjU2n/U3uCe+fkO/rXGGr/A
2qUZL6KTxWCjsXz/OleXlluYjwOGZ5y9KPb+vcYqaPk4dGDLIZztV/vrb2vsctOPnHqkgxKt/r+1
xlo/HyF+et4/a2/SRiuKooS9Bf2DUTApujdvOU+DDTldV7AOcJAlwad5XmgUFRQM+gbuAkF4XRr4
8tuwXvpjP/7uHZtP/1j40krZto+JuwQNL75BTBapemo4wzb+4h0fvYX9DCb85XLhPLAKd5GErdEK
9NAuX+B70QFc/jH96UH77G50gWwmYReMfgxYQBN6ykt5MReQxu6fer1SDBCFoWGakpd8AIlL57/X
BOAiEWj8+Xr9D3fw+5lX160ljWDRoSGG54r51/XKmRftBfpTVLCWTgHw7+tV4mCLTJ1T769usT/U
BIspm7vhCtcMUDlc5X+jJkBL+VNN8OsTp2Th08HTWM7yf6wJhkq5tnpIzTiExnpEG61M+KCK65fB
qS2URjBqWGGLBINi2n9po3JnFOP7pBNDomfbOGyPSX4LKFfxkzTSRgRanxnviQGwir0m6pCk5tT2
pptx3c5Svm0kYRG1s58OdmxUO5TlfiFOQZ/0Poerfdb0gab0yM6zZ6G7lONObttDViSuiAO87M0r
yXGoya5QLarcFUILb0zritdL27HhL7jOOAlJqJF2Zv6WW89xwYltgvCuDwB43EG7HfuZbxpoFpYx
XhRhrG054YAq6jOG2DYlpu6oyqHDeTooQI/NN9h64bFuoru+45l211OUa0EdGl5UjCutDteKGOqe
WpGEVGqvTWHkQdYy8ZOU8XXIMMaCf9OTBkOx0jDANPGaXikyFF9OL5E5fatypdqFVOCz7SP2G4nq
yiBupRuPg5QHsTq9KWl+iTL1oc3O47WAI3QbKEuSe1kCByc+pWHxNEztsy4Ds1Nb2cXxuGrTiVMS
EAa93s4sSsm13iacSa7tqbWegCheu9OYTk6JAWecEIx1qNI4TsAZxTxvbchengR9+VIny55M3Ikr
0qUtBwzAI3qcdP6KihQ96h232yYa5kk6XsGyDMK2RCo7xZsup8FeSy5ifedmmZumM6c3WUoApYa0
J7V1ksU7o182f6N/MbuYvnCP17B4krJ6fRvG0zTCTauFr2mEP6eat1OaF8DoopC3DyGiVQ7baraC
WrketbRIt4Iy+de8a3dZWa0bo3EKgrk4rsOMNTehaCJPvq2FgWz3pD90herX9Ump0401a4dRuTn6
aFErMZ7gx7EquIoWhNqGaYr1rFbMrDt8vvRObp2+mpQ2AJy3aSPtPNfV2Ror0oOUEYZvoiLevQVJ
WQ/uKNeKVyiHac5d8MLbWSvXZqU+EEZF0SGpKKMxRN301BnlOXYwN2pYtPrnOZaf5mvutrHyZt3Q
YSkiDnpLIzw9O3bjFdemCXYgjfruaBXLCXK4C5siaFVzn+KrqhJhK4r1rpHkndGmZ/TST6lAEDKd
l204y57aGBtNjHfhNO7quTjoFkCcKSFLSN4Ot9Cv1Owh7ZnrzQr7TCrNOA9hYSYEPNP1borHTBVX
Cp+vqPpurIFwKorzqH8th54P5v115lo0DBx0FUmellR7jY5TLE/S91ZUH+kIBEJav0UytXFdkqxI
1nDHrKBo95EI+SAdt9zkRWW40oTQn9CQS6SdWNZ7Z5Z3EJj5yYTTJEr+NEfQ+AhnjOgu61dazXP+
ptcjcoP9Ag+mdF7PRfIY1adIiWIEUibidXU7pZxU1I5klpB0+HLcmEqOG35KH/ocHOcMdaLWnsRJ
upLY3PvjkAVJW9Fcj+2ppUety9Pqpna0SciPsJpTWfM8tHFElKaQ3pS9l9ntMKmtUwp8sqbRvd6A
dFkD8xNyYEJhHD3O6IExykEjJpMrqjC3ogabd6tDhZ5EJyWPMVW9sSVySv2sKtAwiXnISm1vtWtN
Bvne3bPU2FU3OCo9iFvaP0Ryc1Gs6jsarE/w096VZyrM1bM41m9ZPa8TcXgUxPnZUsnJEHpYmng7
ZXB4Ufoptcan1aVHrZ18eVbfjBbb4xTXZ00h8epGtqcIXFFNRAus36cWc02kcRfb/6/A31vO3YjG
35BIiJwYiwtgsO2hbd+GKX5LcpGDSeXOGIRsOTa3AxPkK3wYq5BhuPaOqh/NLsQNqzjDYAWdeimg
9U0hZmPQnBrrRc7Hu6jZJ2rBk3Rk9haMfQvhS5V0LD3XVdnAyhfuLDn451YyRBobqsZYij6tqNIt
/++VjK4LmHB+rmT+cge/VzKQ+Wi2U3RoaMiWu/5XJaMukUwUI4Q+0qQw/9jdkH9hUq/yLUt7/8+V
t/wLKnq8MPRj1MVf87cqGbr+f6lk/vTEl/L/j5VMnFpNcRVhU5jTtBXG7j4XtKtTlrfvbKK1IY3X
JNBG402rKE6ykvMhk2+lCJ0oFldijNxibshsl9pD1VTeNUVjUBZAtDWvrMfTlc9DLA5mEGao3oWQ
bryZj3dqAuw3SmZbaLqg0+4jeVjV5lMxPHZ0Im7X9qBXV07nLJSMLm3dGDGgvbeV2+mjq1WbNPsm
5rXU6CPEG615Hm77dGYgaz4reWVnwFCTLrAotKKzUNYeg8aUyHtrS7df61/EBu1Td0kbevyQU9Nz
Z+E9poPRe1IzrhlhVAoO/CY5s5pdqTi6Onu2jOliiLi0m9zrRgA09YMCLbzosf0PskbQZKcdu7os
tzXt/pYuZ6am9HylbzmigqGt9j4PMh4++VGmwZFm0wazz6XOBwRSueqKU+XLYXkoGgEjux6e9HrJ
QE4xFLKW6/k9V4J3vaFta9X9tYQwe039mXloqQlrRT7H+Ru2G9dQoZHWTiWEOPu9jFIE//2Sk0Rd
6eXx6xDqIK8EUvgq4LZEeopaf55oObFeGPGqYWwjB4IuuEMfU5Uhspks2AVYxBUhXqdWTlBldgrz
KziT7E6PIeMm7XqQoqBTJkI4Q5JUaNc52TVdiRJb3ljqdIdulC6YQldCTOlYsP4qQ+3PcUOj1Zop
6XILKWhNWdXczumEJKyv503bVGdSRR5ri5oiESsEjG1+6avwJSyY+aRVrZAYxIg3U1R+8CKlXSKj
h4myILbYvVrzvh6Tc2Wpd0Ysn2sZzVSbJU6Ml7I28jV/X1sd/EqxOTQRrSg1Mwq/vWEPTUovkWe/
Hp9mi1C/BE1ku6kG0W+QY+iLTUB4U2rLT2/7qaGrIQS5YU/VTh4R6AmvIyalXN4q8JcmNqs5rojN
ygImY+tCnw9yqtHWoqNSq9lKGvm8abSbmqsrSWJQRLOXY5QkT1h2iEq9bxtkSoaZ8ONf64UvgfRl
IJCqBPFqKd5ELlIzoa8phFPZbpT6xEfaweXqGFO8i8ZmG0rFc0VRJGjCbq6JmsxUFYVOHOeeOqhY
y56mTHtq8armCvIb8bPO1KdGk/16gH+PgxbQdWnCKaDTLtcTzTdyITsxeaQNtC9LQ/bNotiUwgxb
zWy3UVN8/VP3EZmwNBXvI10YxA3/Bz1F0wT5r/7wv9zB7x0csvPo4HDuZctg0f59HzF+UWTOw8yH
JZBkS9zI711yjr3Mf9lbQJX9Our9vUuOn0KSNBIIGVyLP/alv3EiXsbbP4k66AMAt8eKhTcey+if
t5HEVK6mEcYgqRsTDcvsYvLwWhaUfKtYd0JbBNngG1jGhR4KQ3qZyYCTTom0nWr4JA/X/jzf7iPp
PS2RN6Z3PSv2bR+j87eQvUwf1/JIQpDC5lAOQDOQZairPFw11TbFgX59qIeHCQ0mXsioIA8WRIjh
NotmUGIc+SHMz1J5qiOMf4ajIhHJodW/hd1aMwJQ38L1vjYBHfuJcIq7e5LLbWO+vtH+wsrZ3A5N
AR27F/2q+Uhud/r0Oo3FMblaqy7bJJbJ0PWUDn5nPF5z/zZ8DtJegkJVeKq6zxQI19WvZdV/VVDi
bPkPrzaFgaRjxuff8k8j96wSSq2pobwrvKpXKXnRSgNxnpyBddeqc9wMvH46LtNpuEjAM4gMYeu8
PsSmWEC+AIiS6qs8KezqCslTRDOidKc2iRx9AIHBl816XdbJrh7yiY26V4KwGpZIjOqz0Bk5jFZ0
R2LJKpFF1JmiuspKKQm6Brj2lAx+L04vTP9vdmamLUjx+rMpb7mjjE1jG9UgO0WjHPKweZvnal+r
yZuQtu+ygg2WlcpSZ9vQyZPKoudMeutGdn2lw/Sawl1VzgiLP1q0O2I8HqYeVmRcn65LOC8HFOwl
XaDz7rKctvFJ1x7r6JiigCsJlwPkvpXFD2M66dN9Va9FutRaXu+yav5q4/6+M61vddQ+dLaqq9ha
RJSGjlTiJtGt0I5QJckhR0jDL/KjUovOHIuvYc35KHqUK80JoI7Kw2VuUa+VKXEd8N1mcRW2IGr0
22MiCo+Rrt7sDUfK7ziOyISZcnBfBcfu5raKpuRRU7TnIW4fB2ZQbqumXhNXx1tFYoAxMpjkBR7F
2gV4YDf6qjeg3VwFE75qZm3DknF2/Mm9UFmgEiwIThmGx4IkQTHJv8ohuaRkv9x0xqlFijawaQlz
0NFtMjWgs/eQW+NJwlF9QzXgEmS7qa9r8XZB7aM1GDm0gwZCVuCYkAFNAAUQWoDVcwsNmdY5sY5f
ySRnZbhZZ6q+8VZ8CXNMyM9Vd9t5WGc3zTcM+Kay+sby+SXnwGQMdUq9f+5GAemD0aZGh53sj/89
ThUVgZzYPx84FgvdT3fw60aBUY5Wvry08nWkOT9wIb8eOLhFNDD3/MtaZ/xhnyDMalm/DUa8EqMA
jQXlt04/N6FVMuiqAgRj1db/TucU/shfd4o/PnH+hz/vFI2s5klSqOTutZ4azB/IQZ+rnpy7hcRE
iQ6S0vLxfTnbJfuRGVrofJZPerCk3UVe9224NDT5co6RBKPA9/CsBtQkg+u+yri5YFx7S8xaB9n5
xes8pEQoWqXzWjwpWypil5FbIH28Zo67gt3HUxiepaMGC8AF+QQp6SRxkaO8sUvhfvnTBg6QH3Iw
XemBJ3h8Lna9xxLoq0GLkUYNNHtPPF67OFZlUNbu62sKTXhRsGN065+wwLCNcFNsP8j8a/nr8j9I
jnTKzKco6A2M/bbxKR8QdpaEqAvEO3kY5+FXokBdJSQBWozKvuvAN3HdhDz6M2Nfbnr6fK3f1bMV
rjASwMWTg87V7FeRB/EL/6j8UP+SoOCFTw8xjsLRDnYXPGVgrQLlsNh6x+5k62tovIeFp44RxmYI
Qh4TAt/QbraYg8kdOjdqoHfL61jemPn5jJVXFSPYmy/YX5gjYDIT9o3kuEetbdn+548XOr1rttEn
EMpL9Jnf8cK7SNe5V2Dea2uTvdt4hwUH9BNmGnre+OtgZJ4n3q8RCmO9Jsmc91ByhEAV7PUXz277
YT5AtYyc8bo1N1/LYIcnFmCu2Cni4ZWyPvssz4q7Fue1DoFmQxPRzQ/Rp+QnD8JROC6A+ma979av
P6TfTr1hwMvPHHt4L4/zlkxCFJqbB5Dp/H42jrfv+kk4Di4Tezd7MJ7zQ3podvEhvJN8fEbHKy/q
OlxHfh2AQUGLPi9f4Hs5DThi8cXlIj0vRtHqAZrnCrf4mouLwLE12jD33WDGdSQesrARsZ9JRrSn
Az4XHAseDG7nIXIfRvvB4wUhK/brVNhegNF6d4AhF9rTTs4hHpfuIbHvHLqt5MtiEVog2kTgkC8L
01Pwvr4CApIXHndhX044IRBxp5t8o2FmWQySi/8IOdsPEzayo8WJvejC0+BKyO9M+5F75IGxu5j2
gQhahK+nM2v/Lh83Z7iwPD/FfSUirbZteR3urnvokNwFYwt7jXD9csEbF4iVfarUfepc96A794u8
3F8zlVNt601/CLvWiSUf5dNG9osDLXAF9wJ9SyhkuUvIzQmyqJ+sTBR6MRZzAi+wZla2PblTbDeC
593f3Wlr+dDjK50A4hVP4VcRv0LjW013mRc/DwEFhA9xh0es/dZvNuUz+cPKeeDc4g8bFP7QbFcf
vBPqsxHswvvpw3ilS8wueCxwJ+3nYKrdSfm4IzCYiwiD+YTFY3HMSCcDke1k3yPq9h815/FNCHg3
zl3hhbsu3KJevxGAGbo9HqYQFwYTD5s8FzqD2OsPP7gAU34mNKZC+t6MyIXjzpVKjvbRYyq58jHe
dRsN6nWweysZTJIHetcRNIPBwhs/GO1jH/gildJdhN2Vk23mL6J+1Gr/MnJJrFgv3Oy5eG43prM1
3M9+S76RZ/HKEK27QmjwI9USmxqvUbgVNhWe1/g0f7fMXTRm+3aIgj1ydjE41reRC4nXPAIO5hmb
w5tD18W2Bh4EiKnHq2hvFxzn4n0e/WSdYNbFPgAgN+If0AN+DuyTOhwx8gLp/wwPn4b7tEQAcNj1
WNYGXww4BH9YOwKEz/VKPEeW3fJhwtN/Ped5UHQBXWFBX4NxMh+VzpHxzSFsfx17iEWuSCBU6Vm7
HpMxMI9giTAeWZTCDTI9T3Set89W7A3y4Un36HrwS2AxhnWQ+6Lt3N3dLcYMeXU/PDZ7vP8OWIQL
0wy8dYsDOPOqzUq04a142abbp75TBaBsUWYngXq44co6eIfDAXQsbuHa/2blXofeSj8nQbsyeX3G
IzvP6+sn71bkHVbOEgy6vGX4D7bJ3c2ucIpM9jYpH+UDCMYJbwvYpm1+oio11gvzdfnVrvbaZ0zF
fycehhf5QPP5ob5kgXCqgntaazxY94qCb7ND18dSPmNHJEHc43LoVl8KTbjnnrW1X81cQiQ9sFiN
vCM/kkz/0Bk9/ZXQZah/PasgwhKZk2ogA0zOrn/e75XIkgaVnrnbqGwe7f1NZYVdtPnMR/3ck/E2
VeuCX3C3sAZSj9bfg19z0YZeFkyr5fXIMW4UVLtUAGaAnWhZpSSbBAli04kUQ0OP3+R1ifFjHghC
OvfehR97X3zggDLiwuGH1e39jI/FWKkePq2nT17IPR+jwa+WFKJls/hhIHAy2WbnZ2vHJctFBErQ
c411/Z4FPcp7iZHIM6eEgF0WnwfGft2haRRIq/6rT7fppg5aXGMFjyQ7iy9heXEJs8YxJb7cvHhF
Mk862/n5R5Ywfhq8ho4USNvFucgevc785jjtr1uRfTU7oWK0kGUJH+L37ZufhUrHAPhDvYPpNuUw
UdslxI5vzb7t5a8+WPw6Epawd/ZJxVf825OJIIjvW7zyXeaLaJxZJWdcQflb+jY/jx/DB6FAhqOg
omY+1+6IQRJq6PgrhVQr6asHc8jcpnJ+iNkEAb7YEgAFG7CgR3VCFoEtJRSdMfEY+WkakcBoI242
vz/FQN/Ld32EMNrLRn6UcVfN7oCTLsTjRCB7YPnDmiXOyU60DDKbnCj5G0noutklazGoV6jYtq5K
eWR4abmqhHPKbITjpz+Uy28gzO1FJZaBmJPEJv9b+4xUl+xOwADtdwQ54SW/INM4Z/sYE94dixMv
Yv5kvqr8YmAo+Kn9cFxjyOUTcENVsoAIWk8T/DNbnzxvdIU2tKeOa85jkIHKfcnwSCU3q3wkTRN1
Nl6z+JAqQfWuuLqCQOpFgWuJ6ejSeTsCxewzji7NMQI2Q7OwXzo2XMmpvs37lCJgMacdqc1wHOK2
X3DKi3sEv6PtLzBlTonHxcGF0c7yH97RqG0ZThJSseBCtxRcnBH547m0/Wc+DlxXqzXAd2fchKTB
YClRr7hVJcdDPRBo/IlIkBrTvn0U37Nm726Zw/bSesyTFv8J5BYu+w9sqdE3aU+abXuaF032JfpG
SGxPrF+GM2FAQcYHbNsZNuIpsdlRF62McCcgcrMp0TPeyLuWWTq2uYsnqp/JzDbZncdvtpJbt5mB
6Tqh5FpMpj/YYLSq/NBjElhtK90UT6j8PW5tGxwz3jV3kkM50Pexizc6673rIX1sXMx4yVvv7qTI
mTfdYrIWXq39JYZUTojqXeir6wjGOZiNqr4EGN0OzFmdi+WED0shu2C/b+7sEO5DqgwDZcverfBp
rlaOt9sZ+91ifoXm534vEc6b+4YfcllLEy/277+51PBhD97LhWwyJ3BybgMKsdpgVTZd8FkOEdMU
KQtAZuFr4KVi81gshUtBmx3qHepDj9iw9GFBjA6TrR57rHfDN77h79WnSx4H6/b94vIh99sZ5hXV
9jOle+MpAXN998KlxKWVUNx/WBvFsSg5tE1FoM2buYoOqj/5KAEfSb82cbKRQLdhYTVooqxG5auA
FzD4yKje6CBtlI1113Soqt+M4OYeAHwfMUcCvlexOR8eeRU236zCd7xZwXKRLYccQIQPGBRVr9+I
h08Toxo2I/d2GQ8YluPL3njRxs1MdjbQxcFfsbPo8M42y0ackzvARStuWq9Z+D0eDtTtlUbztm6d
5Ouf3BBg0sfMDyMPvLv/yd0SZQF3z18bAj/dwe8NARSFSArprFgy2qjfJ5DEW2PQX+hZ/77lN331
cuxXVRV1tUTuBQLsP3UERO6NZi9eluWWv9E4/g/yahoZf3je5k/9AGMKb1KxIHVGE2BIHxjbkhrx
86hxNpKd41Id4H92MDGgtVPWdAPdZE2hiGP67vt7cTQSycRFimh2Q53A7rHIq1ERLd7wxqVTQPXY
T4CvmYq9MjCPJ5AR+mOL3GFH/XtMdsqRYRwf3ecRv2TupY0fk9gDchsFMsVRbh+llprD7+zd15JY
Q5QSVbFrQhUmZQsPLHZX+pwbttzV7bFLfJXwCZxzLtqOfj991Zjbt/V+Pb/jRA7wmj+83l5v7NU+
6gNUQJsb6qDMKdnSSU3+kO6IuVLd5L1Ycez6kUOwU30rkFi1zGO+mz4aL2dDeG2Wg0nLsea6K7bq
KX1M7ov7/jHf0D+xLurXLBteeW++34fvw35iwSDl5rFI7XtYXP4jS4X3Utj5epe8VaYzN5iKR4ff
hGmgPzcRQ9s/dgLj8XaSDpxltt0lxqtsfiis0rdn69V4Lb6xLpL8FANMdsRj9F1/KK/C03wWwVzE
X19fl8s4La7ltXmv30t38IWNFLfwF1LfN+7rY71xCdja9OtRBW6AhPOgANnqLwX46PthLwEJAwDo
z6S8heTNjT8qQ/E8v1i3DToHWiZV+/+5e4/lyLEsyvZX2nrcKIMWZv164ABcKzqdcgKjhNYaX/8W
WJFZEcyqzM5hl2UUrRjOIOnuwL3nnrP32mDaP/+8bFXprn2bZ9ClEmeNISYCZi7z428vlzDzZwzt
//IiS07FeobBAH2+gDl5PkiLxWqzuazeksXqGrvnoxss7O1i/+Da7nHBAXyBZ/cGqcvdn/8uytcM
/rtj9udf5tuMXhIFvS0GfpncxQa3tRBR4zWaA6Xofugrddvs6YBQMFQdTvc3jN14qy8BqArKCxoc
py8iygEXD+lqlKNr/gIuzGJZOY+zebZzynsVI22x5zZZUco55grqPJUQFTF1MXWIu5zfA6qU12eI
VlBY/CVAFufW3j7Rv+ihubwjeMEJzZ1YrVqGzkz2IzLfvMMcjGJxvBPogw18r/DYftK0gdWm2JSz
2iLZY6PlVIMtfrmWya22QyLLc88dQs7Xh4EjQuz6W/Opewjvckx5OIjokPD8lkD2PgJnhhTM/SXC
f1fafvlsLOH2PfBKnBeXzceZHCmcV3Q5BHt1JjQwc2raLXzqxh+bRUxHwtsDuOPvlF25CuwT9CO2
2Le3wqUseIM0fqMm9gOVOmjtpffa7ggc5+nPtcAOzRI3euVugnsenkNw1MWb4RZr3Pr8F9oepdJZ
Ztxvop5fD+ucFI7SPp2AU+r7ZlyvOnt8b7ZZx/lryURbvpbI/I6lt9anvd/iZt6mGLCC/W4m9MzH
5syeCxPKWX3nv/n+XZZyQhKu6vo2cV8gj+wbd9q2Dv9PsZ9Mej9PI5UO6TU9XUTM4RiF53dv3BVY
vCllKFSAFyk04rrV7A6n2rETdwevgOyAYHEzJxyax5BaQV9zDPfuHPWgAZKwuHNDR9yFS+SHnNZm
rtd/7/Y9g2o1cabCsVrM68l/FhBp5ILKf9i+//ANfh/8AvLGx0vvnhRQw/x9+0a6L2J/0sQfRLz5
6P3b9s0QQIbQx7avfrF7mcf+1tCfH5JxAXAg//p2f0tAhPfrDyvlr7/4t/N9YuZ6GI8d4UfEM6yC
vcPh+jAb4XWWa/JA5xxQc5VcT3Nc52YjLZYgVlL7zGN0YTcX8eljzpbiTran1y+21hdbwtzrTrL7
mMlsIJXs4Njcd/jVjRvZWnBHrmKaIYQK0gyjQr8RuBRv8ZSs5/o6fM+ByOx06suZx+JfOudH38m5
99XVrqSlPgOSCHpY/PQ2/ptux+xx+7ZtzC+GOVdM4Av177pwK0dqo6q8GMBKQtHfdM5SPXduun8j
KIBtkHgLWqmlE27w2DocEB8+Lt3aOvJ6YB9bRcfspbTQMh6ZuC5LUD9ZAQeu5FlwxCPCkxRB+3O+
+31nnaw+o9U6Akfx509C/mPH5tcn8W26HHQVKhGJJ5G6p91jt/+isCw2MEYZl9PDul2vb9a3zpoX
fn3z9bP/C/2QSPNnJD7SCmUenYnclf/5hlcM/GO8jD97df7NN/hRr8v/sKQvziU/AImGzHb/Y4CH
LFBnGUCywRkBPC+rzI8bXrX+gZOfu9PUdH4Z6Sc/JA+RqCOqInaJrxCdvwXKVYzvN/zXL44tSGZ0
aSB0mR//qTSKpVgTp0QQ7KBHoG50pNQo61rYNyKtnfraKoWtBOLJM9hYmpbQx8zOM8ZWPrtFZGy8
zB1FpmMWDWQSJcIqWkUW4lRI3Up1GPu1nsyJFMDSoh7z276JLln5BMPfrsxhZfrFSu/3lWE4XfHc
lpD3soqhthZFd2S5jJPLFAib8PzHv/IRdh+WCf4o8oIvOEiAu8WTSlkU2vThynqhdIvoqcZtUAUL
VN4xpQEdNkx5aceJX6AyZ35i7KWWhjL3Kuos820KniVzHSKrFpjXMUqn84izbiPpm3EOzN5VIL2y
9rnVZTsYQzvFDs0o1O6UZfFcDiehOvXYFkYvpqdFXYGIjRgtM3WsCVsHrkJRtk2dLlfEyYA8gIAJ
SSIS2akph2EqFrkpnkkXcBMPQrnjSUwXRbQCau1MXXptFKY8tKT8STzpueXKIiW0Crm8Muwu128q
ifnkSGNSEG012sSE+oAA791IxYpeAcjUh4PI12Z54NZtVeGIllZNe6sJ1TKL6UjV1aUtyEHL3am5
qv2hZTAQXfFT5DnVpCXbjWU6WtDbrW66Eq1rsTvlaOLi8cGTB0eRifdSpqUxPZmoMJqoux0qoAFB
/NJ01jqXtX08nisZHlqQ564n3EjEqdUDSpzEnnIa7lgjLOM5HACIZeGDqCSbIvJeVGIMpfJBGBO7
9IrUDvyT2KyjeJ1YDEamF799HCuRtDo6q1GJkfLT+GzLdY6saPRotS4jf6kZJ+ktjNc6X1QZD6lw
kyJj1zs7b26FnAGwUR+ko0pkw2LsupWs4icRyme9LpfoGU4BgAo9U+04I3hoK/YnE3Ql8pDSZ7RT
IkonjbDvbK5H81P5MtgyXq5fEJcyXw0v6VHdyttsbxUwA2aRZ8XZVXEHNYAMgwKj9A4FesMIp0Ab
vxh0uPzZ75MQYM9ojLlb76iZvEkDXn27At3yKT+ab+aj95i++z4juJsxoyNG83Z60dH+vwz33lvH
ATK1VTrU/JH3LTab++Y+PoPSONdn417gxGtdm/BeqU99vaokrKtOQW8V9xsXSF+sBsgSbfjqm8qj
RCppqTsplwP/LuvepoK7aXpXiEeSTFCmgq1iAmqOIibpAXaMzll1ald5Hy48dVspbI4izAMtuQ3j
/LaSqmNDlzpaxZNqW517b84dv3hlTeZqDFDoxDVGFoKMYvgNHJ+B0NTmQlzr2ASVFc9aPpeoa3Ok
mrhA5Bu9pcfbJvbA2mCNTymtTkZEg9MZjx3SsjCT13z3SeVYws9sPFcw8BH0K9zeItdJDHrfGjTu
+EWKsfu/dfeb9z7MeWTSGBS81JJ/tvuRMUCD59fd7998gx+7Hz0phHUW0vcfgJrfdz8e4TgOTBrZ
m6l9saF/K3fpVpEDJ5qqRi8LM+Kv+hUVzIhBgusPacvfaFfNxfa3Au+XJz6rcn7e/CwrSFqMIgHn
2M6p9lPOmDusOdm+LqGs2B/e8vzxFswMSEB1IGKLXWpfGJLDiBzm6m+1BBRIYDn26HYjudWRESoT
/Qf5lmPkgozCB+G87umIzvgvGMhuvx2WzqPpzuhOQsd72KfCxqMMvAGITMxi+BfV3x9j8H59a81v
zYa4sMqimJ9hhXjisHxmYns4nIgah3c1D28PB2QBs+6BVhitkNq5zLoSsmsI8Nr0wkIGWnnkcOoe
n7Z3e5wm7p6SdQXlmfk/VTfY+C8a3c08Ox//ogCXuaz+9P2ZH/+pOJnGUa67+bdnMniFsmNfzqvN
B5vAwoWuf6Ms1rvdvfAXrxnxiH/xY2fR008/tjTDoZBrfiwvlraQFq9E3LhM3uaOx5dHmXYdDZX5
/P6uH3Ni0wEo9oAd52FTQCZmsEfTyaga9czEROd+xP8cQMcPboulcWcty7d4qBaRsFeeEWWbTzNz
D50jP0ph2lcttXV+Q6imt11m+2FJWyW/YVM7hbtwlbz9U09Fh5U3aUDpka4YmYiMUuhV9Es3OXSr
pxmbz7jCGZ3oknsL3ER7d5QWHQnykFQZTC4I1VuILIRri9Zdw8yDycaqZyQ6g8k+775oqPxD+46i
DuYlk49tepLXyZYIAidkdMWAnUE3zZPATW4Ye6/CJcBg/kMBFaysfb4eVyDfaHMQur6/DxjN4u/j
Plj/9y6zgL8wDZkoq7Eczz2D/3zIINqa5J3vy+wfvsHvXQWOFnM8tTxX8eR9/LbMzl0Fy6SloM+E
f1FWuIV+W2ZpHYB/IaVDhS+BspyHfuoqzKHXX3FAf28kAMflD3fTL7+1+u0AmkyBlnejKrIAkrBL
i54evgvo9T7bw31fBGi5oIfdc0A1dqWIn2VdP0uL2KVGZjbwfmDKOywn5qk1/dIZD3svHzVHdzWa
jbDoj+SDLYJzkzzDGLCVZbl41VHn0cem7D0xXmMlBgTsJkekcpeFela2WKYngM7BJTsWRzt9d3GF
VPVi65o7BnWpI7H2m4wC5eWwQ76UEyHbbbUDzCMYxOU+OgKwimB9vZR7aZvu/Y1wJ93Mc0fqOJjO
mEbYCprjuDF3qfN7dgXBGay4c3bNT9fFv2lT/Jvl6tcXeO4A/LRchZmWy/nsyMLWaD4z+eeVYTGm
o6yicFQeS3zXA8KGeZTMio4SocT6DWmxWrMa3LkYnGY+Caq0bHFOdvNAcuZfz71GZNePo8PYcIQ9
eLslMKTcFC/5g3PLsPHpZcsk0T6+rLf29q+aL1857t8W/1+f1reTaZE0RUkEK92X50eihuXP0LQP
0aZAsAlYbj8Dy+e+pbGntZnR6zZXc0LDLAVEiwcygo4w2kueMW8k/zUbizBjTpQ5ukuLHYWOFQia
5eaAoOGE+IKFUdlpa8XRlli0NyIqxnN971/G6URMUgjDtnGDc3COwZ/MVT3OKsDs77nkIviMQs6/
i/yCjzlDJ2K4VrUT6qPHAUWNanci/2FAjFDZKlFQqNGzt4OFzFODgOGBTqEFPxM+eWeYMXFwfetv
23Owm+Et+SL5StmMmDu3SNXKXUcSc4FCvTjMepoQQm3/Wr/qWN7ZuyMXDQNnNNI7P5KPcRef1pPp
fooPwU3IRF51PsNb+UFF9sRkeacla812tx4viH4pb2//qv6g0/EXd/+3hmIslr7fMZyZYzT0FaHQ
01J5DDkYAT9b9TbNaIwFLA2jTRqM5BhfkwkEEoc+3b4WZ/W+eZeu06Z/hsDJWzZXLTMEX7xo4Qol
jH8ZnJkVMmAw52F0aiglavsqZWykxlpBTCc8Wi7DAqSN4eL1RFKdvEhulYcaZY+EWucS3kwPl5nV
Oyw2KgOz1apy9dvaGd9alBuZK4Egf3FnwcCsx5tJyxRtS9NWa7u4wzy89NutIUEz3PFmOLOCLHTm
xB1xccs0k3+GGPYvbvkvCuOvM6Rf7o15o/j5lu/ibqq1nle1aelC2ALTmU2OlprErHvG8fAfYoBp
ZObSA9BKF1IyTR20oiDRFyC1zyCDD7OsdNpWaEK6BVMXtzzU+1lXStuSS47xwryesTB+eiwmS4hJ
rcOH/i35ZAhyk3DXuEgyTspNuiejyNmPj+IuYIp2nL+JiRD2CVGn6PCpcFA+OFxz8SK/stVLvoNP
DRh8MQNiQGH8+Xqoz1X7n704c3n303qY9IoneAMLBxEFrIWoz6l4huU8AWvdIKUu6xlD++tq02yK
M3ol12KZaNY9IOQCPcmKCRNpTYuVYWuuRG86OIbn4ujbohPsEtEmmnVY2fpaX6s7kUihYDvPVPwZ
MLy+MY8W18f/6yXOy3saZkThNVX41vxcpBBcSokz29n+c2lzzjlM13GI+uNfLdR//cMfJY31D3Aw
0GiAneoSQDnexR9Oa/0fHA61f0ak/mqQU+mN0jKFbkTYz3dMqjYfhYgcMvnHuHz+js5Bwp797SKb
IxNVlS6tKJvY8b5HqJZ+o6Z+2yCixwVr95OYOFYYX6SS4sSPItahjqoLF2531ocus5vEpNLX9Hs1
09BFGtlVjKfMhS26zn0PUVBhrsdWNY4YrLdRJcO/r61rlYlrs2ooiqKHoJT3Xu6B9yUfdhEpgNm8
wt/GcRehMX5ONETNgXdTqMayluX3VibQupz6l74t7wAYmEQgKPgv2ojRbQY3KenJ5x5yWA+lOdCI
yW/0SvhIlM9EMUnuGDqF3qrS0HgRhEUol8iRxFF2ypjwZo/jsAyTJQKiJnl15Obeg5wwilQCDtGD
QVNpBrngMoYsUnI4SaHdqC0etZIjSSAmu68PphG9CVY2Am9E0JF3F80vsDgVK9WPjMv8fxrJJ3Is
NS9l3J7UODYXUmKLetrb/agJizEFLBOoybs+4Z2qG3UNfHXp98kptOJdO2X1uRAM3elCdn6lIMYj
mV4kGVpCWZyFvDq3ZrYaG1iSGXyeRQym1a5zD2F8isyj81DRTWBJxMYYaS6HuyYdVtkkI+2YIaM4
zZ8nAeynJ8QNqkilX5X4exdiUftuLQk7+l6+bck93GYtyJcqk1+99un4wRxe+rFhcZGUV7H0llF7
i7X6msTyKlKsh0KIkScD4lhYyCI6I/7QtfbRKrT9mNA8zXTCIsaD1/twcoLCCUCSLM0BOQG6TIIT
K7rxAVjaIiSVO53t6xGVntfzssuNACSuvgpxfhoVHPGD+tyY7UNozq/dU+BH91wYgMiT4qRn8nP8
UHP0uB+661RmkO5SHfB0P7zr5NFqVbAXwoneK8RCX9T3+M3ui5hGryCREGyl+zYhRF0qY3pyw1Fo
s1WRm6qjKDTnC1Q8GJQ21iBl9tRE6akkYCG6z6uOTt9k1ptByxXHyKvNGCTlMQvql1GbW55lvm4B
2oX40Xallg6uWgrYjYT8wy+LNyPS77K6AETcpsc2J1yvKnXoRzo+Pl/FxmOFT1E1fvQxQliCO+9j
S3yHToiHJ1hjyf2AC3lthHOVVpHtVR6vtEbRO+NlgNoVIgM9KfHTw9eHavDgJxRa4CSKgii30C3e
jKbfJXV2r4M0WCZeiBgj0pVtIwv8UkrduTI+SNPu4vEjtLqDjPd+U4+io4XDfV927RLhewKb1tWi
0byJ2wkIeCS2dj7ykoUl+TVx+eTr7VNrSecyI/a3CfeqLFy9tj31TVOv82kbDsYRQMm1KKZhqZf0
r3svdKeCMlGhCYrEwDNWo/6Iv54jfDHu0053rE5dTkV+io10XFYm3hYpD3bhK4x3f6OZZOuYkFMs
7oipLlqiQ4fupFood5O2hVnr09SIq3w7gr/x1ezFD5Vn3UqvlpJYjlwASQoHza3jWLFjUdwPY+nt
1LLM1npDarugxjvVS398CHWzgB9lXeqONy6vxIfOTE71kO+DwltqiHuLZJfJ2Ef14NpGj5XUv+pl
+ihWyRn+ncE9S4yG0STvXNnpQfblcmMJJfHFGbmzXZ5dYw9vKdV7I9bKuQxTXi4GEpVm9ot0LO6i
gLwCdaUW/tIMkk9ZNqc9x+ydoMJNr+rKPzCkqiFga0bwabXWB7vebQ7ueYjjq6o15xi2TjWmH2qt
nRUtv5UM8mpDH+JvP20Mq3w3OgVGb2eLNWvSSHc8Yz5k9NZzPy2qVrx4aNCG/L2RAv1cJDSUNC9P
9oOKP6ttq2MaA4lXOUBL4lNgaQQhsFQRdm08VB227FYcbgKrv0J5OpF8jb6ZCxcIcGaI1yTycMr0
+36KD4MuIxKzlip+YWs6BqUB9bqkmM2bcl1xY3lVlS8lnxqSVVA6xLlDwnO1x6abrnw1tFUjeUjr
kbGcqPYEGHRHJfUG21KGqxKYTlrVz5hdUxaPwkdR3AcB5u1plwiwbcbRsNPSs86+FBMHoS4Dv78L
U+NJ1ufFJiB7SUHXLg2LptGqG5E07hCEiczSnxbF+6hr1cHwV3IK30Cuy3aTSge5oD0Vxfs6CFiq
WljlUTPepmZzLyR+tqgirVjUM9Ik0a2lHGrlatTK0CGT2snLAmhwaHAu8K27Ejv4Mi7atSy35jrV
9zjhGW94o7kQBn9r5NLaz5p4WZTdTtGCOdJIitZtBKiny4veMdJwXac+C6AgvpSjdJ9bim3249aS
ikPjaVsDuX0Va49JBngtNAa6HqH1Kjfhe5hoiLWUmjNdYxyNvqQJKGE9rNEZG6ytUko0WzlNlBRd
cQrG6lMHkG4PZvvKrv6q9SId31gg8kqFKiaMsbSp9ZGIN2wmiYkRSO1B0XneMi2ZT0px+zrOseql
1GMPkG8qlf1ulDxaMaAogvxQTN4pqIS1aBXXwbO2PFF1kwpjw+yypZmdse30pRas4pj5Z8RrokvV
KtWEdasFw6XtPXzkzdjZgVk4aZI8pjoLAmERvYddlOUuMF49oQn2Zvmu1zJkCuwjHUgZljTsFIVw
SCW0ljnz31zDFx8MwXx4HYRl3yv7Im6RhgAFCEd/5cvawUN0SgZ1gBMsPpYR266pAMaLfVABoRA6
UghZyhQaElCq0Vr2dejWFvK0phIeKjCwltDGDBazj2FQc7fN3jxyphUz2vG0mYFPAigmBQ6amCCH
DMSKtBIAIKtCylbSoFpb2T9RG46I6rsjHTgEZEV5TtOp2NVNfhFG46UJctMGPcL8TPWvUwHX/OtD
awrBHqLWj08NIdv6ZudxyYABiRqWHqEIH4xmpBLSomEt+bG+MwX8Y0nunadxsM4AJKyzUrfroE7L
gyEHKsfjtGFLl7HhxYa57YRkeJgmlK39FGzoGjarwRNfVGUad43IYJqhjOHUgzTeGoEo8PXDhX1/
pWErviKgsI5R2OxHqfowTT9dW2NYHwOrqY5eplbHUAgAbkY5rhLPLcRGwMgpJulBGWpXajqDHk2q
iVvMy8pCHVTq5gIpe9RFW9Oc5F2SWJin5g9lQ0FV+cE5n/fQad5DBbVSt3rc9NsyVYn3iPKa9kmj
THuMyDcFrHiJ68MdTfBhUyjBrBiKzRQiuA9qXK5ZTBs60VPwNmmwaT3hoVAY7UK10ZZy1UcndVTw
FnUUvHraPnaehp2O2T8ox2mtGnW7aDp1VSjxqzjkI99d85a6qtihbJwNLwX2awSuXHXGWu8UwmbA
0A3gc7LBDJk4eykeemLSFIaoDCFZMflSevbhIF0Sy2IZiohyqTQW+kxHYVBKT5KCN6+1SsLSe949
dWCaa9a3Pr0x0PmpZldwXmJJJR3UrCyIv4+tImdY+6sbL2Zoapn186AYwNczfEJ1w4IYS0ASqvUU
zqNdtjRJfO8l+UFJ69xGyaIDkEA8rY6bSGfwoEaGbis5z7yGve6OhlksTNK9jQxIX1BO70kAedXz
Mn74ELWs+sJxyoY9IlfW70Gmd5ICl7fK8cg+uBU7tpHcY9foOto6NSiF8LUvFNkR+uBUNOHdSN5J
3In7Smep0sQYXtEESHJOgw9l/t3QEH8VTMaFCt3uRMGy0wItbV1nH4WH8WXImdtwCNnWefnigehb
jP7Y2lB0j1nkXUcJ/UbGzSOMbW7LrfogAtIkr/q9UvUHJYwAAQnjopMfrJ5JIFyKWWGgzBXui1XR
J6TuIcEsfBlz0J5VYril2ZyrsCfzzc86J7VQ7gYCmtae10wqn1NKnsW7JdSiXcVowsMGhcgwyMci
4suDnr8PFZ6qngcbT+9vOy8ybG9gKqPEU+cKQUhLWwtlJwg5JRgssZPHKUzR7L4T3n3UEQtj/uYS
Dt7Gz7f+RP8w1KrcLgyyVhE0UJqBx0CtIFkEIITwmTOPjbobutWYVq09eEz5w/QxE0Zy7HTrIfKR
g4jANMmz57w1XwF+3rDyTikmrIHzzfzd2mGv1xaxTpHBtcpkKSyYr5f1JTDwl2ZW3i+NCm3EWA8U
zLBYfPO2KYi7sFLJMUexAMuoNotCAWDCRDVKiPLL9OKu0w7R2FNq1lW5rVt85sAkr0HZNovexC+n
FOHWmICmtlX93o+puRlEKsSCdWWUBfkYeJV1zn3/0SDRYmkl072Zan1sSxN5c304hy6QDU6XVCG8
whrCbR2jT446XuKxhQVVp9WmS7uedBMDk2k7EqzdzdQOP96EUFk5X4YxwSJ6LFg3MpZ/NffX6HUW
ljLV1G3ZNiFpwin1Kl91tUIwYmVKG6ND/5Pk1rjRkUfUUlhg29RMMIqhueZwZAHP1oWFJvUoc4NB
O3t9hBlx1M/fFsWv5dHUWqKGSqiZU1eMOxNakF1VfWXXhT/uvj7IlcEwrsRRCDSeykKYF2lpIPSh
CQNUD6blaorfHr8+dHXi79hNV5ygxX07fwCINN/ExvrrryAWSeu0VQ8SMM/UycRhA4p0hDXY5kSG
RfAxGUFIYKjwpKaBvqU+afZfHyhXyl2J6qb0ROvw9SHJYmOvqY+Ea0QYw03gXWwcN5lWVzdabC6p
uQdXiMbczlVZvSmUqL4xSEjKspWqlsohkX3/xpwGfz9Z4S3+MraS9LGDJbzzo56MFEBpETKaWzGp
kpshIslo/iycRvwegECJAunQb4qFsg3Lqd2Vgiwx9WhA2Vf1IeyD+tDLeU9tBkGMNo9NeRnslSLR
D0VXDiSMyMcSyoetZ93rJHocZaQkcnw/hnAfYhjzgLKMnryFv0F4H3vAIaTo1MegX2XadC5CtDmV
ajaOHEwXb+IiyZMYlX70PvhyuDKqahMF08vY51gQ67fe6oxtJYKLS8xqKaYqiL5UXcaD6dsBc0aU
MLDZ444MyqzVlgwg3cjnMpqU4xDrl9bs78CeLmHymcFbou/ylvlt28DAHK8c2Z+ROZ3YFutFbNAL
7e6nyY0ksXJ7Sz8ZOiYPeQRAZ5b9oq3VJ6M1b4w+Y/Asl6jRvJKg1azPEKLH2zrqd1ad1UuMSpAn
Gv9VAJKLcrCvFyp3+qqO6ZNIjAImP1lzVjmlqfyWh66XpVxH3rgNZGW8hEq8qfLJXFsdo2fmVF+3
yhiYH4MS++tx9GoqDPyZfZKLhG8lBFL7/WDHV6Px9rJQmdzLHuDU/sUM5NXXWpwX6iYxhA3nXUeY
gngl+cpRmMTVENZ0bvNQf5Il10wkRyotz5lSUeG6akTbm4Zn5H0fecSS21y8ob5NGnkbz/EDZANE
M75zFMV7xeTij7T4MNXCfG9jZ6michvrCMFkJoJBQEZhoTE86Iw7clkE0q7boxrvJVVc+TSxMEpo
D2aZ65w/kYCV+Jjzyi0BKC7MoskcYbBo93TAGqzeXA1t/e6NJ02Vjr2p7GNSf0JVWmhxDKZWFiCP
BC+xqTEwkuhn6WK0qclMZPG9ZKYSOtlUEK4gTcSuMt1qkqpBMAZkFl4WERhWz4rhmdNOnC5lP8qH
0JqABOK3knNfPWkNibOSWB7bGEO3Etq6pxcnKeIqrHXdI62Sc1TaeAa8Qi6DmpWJviNrpjhCe+B2
c41RaNd93q49vXtrUhl5ijc+6AE6x9GikdkoeJ99mWGPqt2OqsQBlE/yYarsSYw+jdaHvtB7p7Em
8C2qTSAnZqE4tRU/6YI8Z6dNTq9IrgE/SWsKmCR9ZmsqEKgat7XZP4l95q0NaNaChWpU6+go5omv
zNsdvmq/W7IbhevGTKjyBxlAaxrm26qC7uexyDm9iD1ZzIKZ/LsqxKxcWih57VYnhq2Npp3XyOsh
jIcdrRbPKzCPV6u4CyjyBtki1WYgm5HXuQtuUo8gEX7qetJCJjgJsIrBvK+j69TSasviJLFVqY/x
b4vmUujC25gVVzdaxY7yqNgMzPHnmaO3kttYogWKV8dUIbdFqPnG4q0o9WgXQuiaBADXQiG2Ky8W
UUI2Z3rYzNjr+F5IlachtM5Byh1Q5FPF2dFADTuhbUzLwnNrP8yWZvHWNOVSxsg6Rqk7deZLkIaA
lBuKlcHAEVqyw5YFR8dk4M2W84o1G4g7NBBltAXjBexWtakmlq5aIYKpKtD3d3rsdOWjNGGZ61AR
a3kO7lt0Q107T1JknSg4NnT54HBZh37wb3wpaRaIlvdy2xw6q16FCQ0MWTu1olzbk2cw/Y6JwpPq
/GiIS7BLyT5Q5Ne/P5I5hG9VXuefzf+eFfFveTFWtG+aL0Havz5buxf3T7/gcLu8fv+CX75h/X++
HvY/8jl67pdP3KwJG9AeH9V4+aAY+ucP//GV/7cP/pjCXMfi4//7n0VeNy/sN++/TGcwjqqSDN5W
VBUJ7R0HgT+b8Cia8IWG+Nd4599+gx8aQQlyLnIYBioIWMjdQ271O+LKUsnOgECIQhA8Pz/0N/EK
sUBMX0gY+nrgl0Q8HsJiw69KkAVaGBL2/oZGUJ0H1L9ME3994nMq38/TRDkoIrI+C/R7847r1N3e
f01CJ+65zPO7EtieOto1jjcffsCy2XnGvblJIcp+xPJBJw5IcXNsVnBH80X5MlhOme1HzpSquBPD
4xgeLePJmuHyGZCDtVCcUZkvjpV/Ixi7pFnWnZ1UZ+sstRsIDSBepf7Gy/4ZzPgfGYTqLAP8kyep
fpsnM9LT4jHnyeD6cXt7cswDdcQqR50zSyDY8BfsRu0nZJElcMRl7voPUBlGYlafhKWwFtaPyHNm
QkzrHh5RqHnruSIme5jcywGFOzrlny6o8z9/t/+Rtek5D7MGl+bXAPAPvzMpEHQzcFCoxvcZuMyF
DDaP33n3+MhE7TyHhz+Xi3sOzHP551i6Sy7CXHjgDUBdhA0ObNEC2xENGqJCQN/xv8l+kVzFrext
umwud/G1hyUQLV+/2EqrjbQmRBohILPzzdVzBEhO/bDFb7AqbptbYxfu8ODv+cH4pOg5MQOOVvQ1
4IBBM8GttM5Bg8w+yXkaPZNy3kNrGWGBXtufJEZhS95YsBAKRNXEv9oBrsKr1GzG/BA8jOi60wV4
IfVdfQp31mMEI/xan+WDcJuci3fm1aDCSU3jDwGIrzKwlBapqsLUnokPvlx9fYuXam0tZiKOA0T5
g8A7YD83K/G2K2z1lnNM/qg6lxikUXevbhCoVOtuoV/V9+A1FIiqWigHFadvcG/eJvfZ/WSHV7xb
L+GTdj9e9fY2QW99Vy9VhLPtUrEzF5OjCCQ4Fh25uWULraw9XSspvwbGpnJwE6Txp78Ml/3DrI36
vHn/8+vij9N/7tefL4tv03+56bQhE+b78rZ7k4z/n7vzWm7c2rr1Cx24kMPNuSDAnEmRCjcoRUQi
56f/P8jd3upue//Vd+e4dte23ZIoBmCtNecc4xuXuoyxQczTJ3ZIbQ3tJX2kSqZhNtO0k9c+c34o
kIw0yyEb87BgP5NcGKUzN3AqcW5Qf6LY7+z+LD0XXGLxzPSoTVaeMFO21SoGdZrMG84X2AqYQLaz
6kKFjYx9ofcnj0PIFnjTzjpH0+5gnROH01X5QkZ4Pv39Denvtpr/B3cS0dSZ6eMyQXRook388gH/
kq1q6YIyInB/2El+fYC/1ObAeiWMXCNKffyxb/uISMoMeEWRZCJTRIGJRPH7PiL/IWqKaIBM+Jaf
+lUEyd+N290nUfc3k1U/M2N/XK942ngIaaipqsg/eXpfN5JA9phIJgpxa0st7d5VtV93lfSqp3MO
q7ZoeU5W3Wb0hF8pTCcJnAOZckO5Oa0m201M0STj4ddRGkbBgj7ceai8ddoRzWbl677O7zQte2wN
E9fPbTgkxUvZCeU87yuGJwnqPrPhyIS6WLjNS1/BRuTNCivdSLEKbyWBYZ00RIKlAWpBsiT9XD+Q
++nUUA98zZy0KvbnjohKVV8VjNd0P53HNPkcv1QzJ2ihBjTZSrzRycO+0YvygY9kWUbme1viUWnR
tnlMBLN6FYv6XikY6GsgekWcWx9ZWc9qgEIecS11Zm7cLrm7GepGBhMVZXP0B7sKe4aR5/swbJzW
YopkFItoyCep3xwYTpDacmPpVHiyjXGlD3PT9KmkkuhTFDNVuTFtYsRijCWdp6HbdsmzT+WOMEkX
bnHV6U5k3l69qrD1ftrpT7XEMCXy7s1GxwsmbHXJvSuTbkWjhGZXaq4FAuA4tywIF5jKlTq9eQtT
ai50NJ79pGDwGLU7VzQ44rfDQzCw9wuIDG7VNC3Ih6YFCCLUlunSieTYpFbw6kbHpob3mpMfX4Ll
oRCvbhuj2SLvoLOgLrRQ16edQCaoRwhEly9MQSZ9tXLaRgNvD4ldjyQY/vjapHrt9suAMB5GviHC
iGaQNpE8nMcIkwH/EiPLq99Gmyxp7PYWrpugw6OFaDY85kD9PVG1/UaAz0nns61e6KDMNDPZtqb5
LjOjhMW80OWUceImK8NhDllhLAx70PeXLFOEP20A48rESfXbXs8h9+sh+qf//L//vyxt6JFE01A4
r2LYNv6rDEoXBbjiPy9tvzzANzmU/gfuHJRVnKt18jpHhdVfcij+E0eMDNlXw6+M/Pc/ixuCcw3Y
hCKN0V5fFd7yHyrN/JEiTloci+PvgWDHTfWH8yMKqC8v3PrpkHxLTC4+tyCYxX7AvbfBEnGpJucP
/89d7ocr4eup7+/0pF9/02cG2ddV1MI2atZJCSMJzSdVocPMAbRgs9masC64G+x69dRhEa+cbubt
KviFYDPCqWq9u9SwJACD9izWCHK9dGaVOxYFCKbZWj6AT81wQXzAIAHwFJ+YsiqTtbCJ7hdXqLB0
7JbFEpj4JAOEQRNpC4VphTuN9ta0nwA+HH08goOTJ/ukC0INZIy043TKnTKrrybHaQ6K5/OIF3Tt
p3p9XIyhiehJl+Zt8uEDYvqUjto758E/fBp0GFxM134zBR4YznlmnOOq/+0g/cvZ/4fPDmfVj/uS
ZVUYeQ0+u0+g4iivpc6YIknhtA/Xox+Jg8bjM+Apc3Z7bHbCzB3+1Xc4gY7k2uLKZkDBhf7PQkdd
EpAu/nqH//QAf93huN04h0i69p3u/9cdjjnP4KSkcctiHUEJ/+UOx1JObp4KkNHSRZ7Pdw8Hdzg8
p7E8Qltv0aH/nTJYGk0EP9/hX573eIT6et/lcqk2aTEoNtOPiQahSFw29LsOlX0+gwxbA/8Cqv7l
3fq27n+92/W/X1akUbVpYQf8ufZWk1tNahJjqZMvTk7vYGbhITrV8mW8+QcUvaU2Pp303cXYPacv
tsTsET9XU30y+PZtGd2BTKOaC2fpJdzr6AawYQVP3eR9M5UfmOjZANDlh89vwupmzqwrzLNuV+F/
zclQDf68zv95+fobx+G4fP31in4utPOq0HSzgpVTN89ehwWLBFrzfQT7MLV0om01UqncR5WqA//C
sMgvHm4HTOy8DkW/gwE0a6YbqjBbtV94XeHszsOGyyvbD/fM0Q6HewSIuFTgbh+La893w9VpF7OR
qTMaQIJ1d1e9kS2P2Yw0zVlua2C6curb0y2aBiuP7x9/WXaljcyxE53NJHoESlxBy6OZqa/jaTfX
0EIrAPA0e+XZ5TLZTY8A4xbuKdminsDRaN2xHL594BWLF80pW+X77pKfb7PnYgLEZr1+uI6AITCp
oKvEkVINTxF3CSwbe1Uuy+Xuzb9Yb+WnrnpcJMdsWc3xXjiAzqtHNCTrwukpsokDmvNQRxcmZPtn
j+8fPy3ulr+56GX6SJQO+KcgR/140Yeu2Ilhw/UnP5UU77QJHikVAVqOLBRrP+IdR4vN2BWhU7NC
K+KsRnaZC0oYUPTDerHCO8m6XS+s5chmbUBeAfdchUCSckCPQNBQz8xnLPajy6m3HzgN8pjj/0a8
ebJvJtkC6Tnsc7KXprgMplhOU3vJFc9H5SBhnCROc3jCQo8lsZmNDtNuNpoRR2PETLBBbcNP2lv9
+nZMZv0OjwguV/AtKq0eXgVIoolzxDqSnrZPgNhf/GC6lTDB6M8JZQgkQRhOKDrJY55oxkQ4nSpU
CtANORxPhYzs+mW3YKwoIWE6Ki/affuebz0YMP6ZZu2qW0RboI8DKXSTCLrTki67XXQvPfLGfO3D
Cn6N18NxgDBJGsIy2tw27QOm9QCWYnAg13WhwqOUJyo4x8I+F0d9PRoJxhYUtu+5GmGZWYaXdsHV
BMELV1g0qWaaAyXZfmvZUUfOY8XHM77l0cfa3I6ceIW3e+TI1NN82s/fIMiAmeSyfjR37m60cYz7
rDqbPl8iJ5yGcxHlzOLmdPOC30lu9Mq7e1Q+4Lm9soRMfOAzGXxh4VAdhyfN8edg6bFbZU4+zRyN
22Fh3MlbCJjLtbuNTBtlgQtP7qEBOx85kZPu5dMHpw1rw9YKy3QrLNYjZbKZ1w4/N1+cN8JWPiwj
m4Hbq72RJ48G4MwefLRn57N5+ogX0z62m2wXbQR8bM48hDGJf4sDjX/kPNJNzBeMHqYtPoj8HGXB
DN/LZO4tYYASGsSj3e8qnabUvuWo8TbackYoduoM02f+yJPIUV/oAWYbR50rE25sA0PEhPzxeT/5
wAhLqBOE1Yn7LC3/TxAFXjIgprFNf3F3R/5W8qZB+kF1ADpvpkxX3OnoLf/FVlCTATqndgBQhPwY
nMn++Rjx2QNha/y5B/LTA/zVAzEMhirjgFExRsfn90JBFv8YywcD28GfvXYaEP85Rogc/JSxiLCA
0Yzb1vdjBN15mQfi9KGDh8Fg+jvHCLowvyypP7xy86dzhILYKY9bnYwCJOs9mnKqSfgPsbHKh7hD
AB56Toc6C40PUZkSEOkGNlsmLmINsSFnZOS7yyC4yMXKbdY5U9TYOjJ2+yg64Txo7amXonzaebWt
FcHc7zH/VcJSJlB3QLk9mMTn3tZZ5r/Vlgcl0Z9Z2ZgagyEQCU+Z4hDo7wNp7ccLr61fXVROZglv
2rfMDUqhY6CWj1EVsFzX+sx30XDpsHPHBMyosJnTj9r4Oae8B51KvcqVi9smdGItd94Nybor1l6T
0NAAS1kJiGU1tKkd4puzr+6DyLU7tCS52duDgtXevGOYXw8PdbRo5dCRqmba50cr0adKtJIl4mYY
ZcrN8iYKkxLghncbNbj1uvZPUkOLeViKZHiax8Ld6tnU1/iqgpK3WmUqgcUIBrSVEikHi5W5zNGO
RP1CaoV5bN6LmCDTh5u5Dwbyl5ZKSsliLBsvtasmWVYeK6q0abUQD7sI85pPCBHwvItNxITCpPKr
e9lrXg3dBypMvK1krKR8KaQn3UsdTYZvEorGLKQVmiSvuS/Mbp2/ZaprtuhIBrCHsaXe9VoW2H2G
SF+x4qnuWTO3aZGLMLDkkgEeHhl9PRWUp9qHq27lJrk41rJpgxWi4BBcsbXJgKIEmrivQ33J0NNx
UxorSEWLSr27ueabbjLDkJqQGYWmzRMVVJ/Z8OzQD6xxtUBpz2aKsPcYTTJhXqTkkU7SCOUDbxfA
4bJbhlBR2qqeKgSOuLdyMQxPpgyNrMrOmgt/xKcTbnbFxlSTu9IdFoYBkbRNxJOnvYT9a8NcQhPT
HZrhpVlmH6hLUVfVLXok73ZwdX+tJumTV2XI9c1drTWX2ntP3HMyPLokwAV3N+Uau+mmvKEo95F+
9puAywThXU/cH5rlTCZ9zudGQtMWd6N9L2INxzrIVCnkGhvNJH6uzAJVXfbGa61UUy8s+Xu0/+gP
UBUMDunGTtIX65pZr4k4sRPAdOsmRGjKasn1yOCCCUfaqWDYZT2Xx35iSWNRGRuMNBpzGo4SjUeN
BqRGFzMbO5JlqZbzUH+Jk+7QjD1LleYleYt3VZ6tE5qaPc3NRk3OYUzIlalI47XSHQQ9d6Igfoxz
wZHZ2xnCu5rTdtgsaY6Z/sqn1Xfr20mqkuKniKWtyp4+8aobey5xAgV7uFGdzB75/PCkqIxXrOew
IjWJlpxEMnCFGzXB59sSLSabRLYI7n3dlZz8SJYUfOnSFQljQA7wJRatWkodV9STU+ANl88l/t/Y
9AKYRgQ7bjiV7UX771gDVQVrwJb0w1726wN8K4nNMR3VpKGmMvulkmVb+lYSm38QYiTBOwbQSODq
uIF+38sY/+LvA0MMOWasl9mBvu9l42RYI7ByHByj//49E6Asjh37H2ri8YkzEB9D/vAcfqL3vhhN
IyPwuy6gVZy5z3GzYKmy/EuSoNpQX9t2o4vPdKEFlAptbYcYXyiZMe0VcyQdN26E2J/1N38WZo+Z
AVWwJdeBkeVwryAN1ywErAdMD46HrSu864GVhucgvktciMnmQsnuRrxyvqqkSX3st+lKsrZBfRG8
0lY8JxhERyq2AkuPAAJsLCaFxAmZ2EbQkBeuuVfFd3y9Iq15iLDuseT4LaFHnhdPuQwvvt/3ra16
9z5jvJYJpKhNOiRe+coDlLOv9pjrdmwBiHLX+QrI87G+5ACL08vtksBTarbmY+TummTDXCHKZ7U5
bYiVdx3gcs3I4jon+3w73PtnMgAuBWZ0YyqcOoCtpFhOEwJ4oKUtED/S1T5Yp+peOPnn4R7/YPDk
S0crWHjWKQ4XUsZp39yRRNh0J71OnYBElvZVZeQc4EQwtN4hFjTPttJRkE5FvW66zSBdcOaHOMaI
RFlRxz4PT65yDtoFmyzsur7eatncz+fagMiSrJb5bS4WT6G0KDxziumMgbw3CfJFk28a5aEj7sr3
75FYUos05KHCBEOwRZyHNynAUip7JalmrbZCkUbe9gQvqMSsX+8/Mn/loq0NaUkoh5CKXeOvAvtf
u45QaKMC4YDK/JYbi2L8v5yJDYHJ3E/ryK8P8G0dsQhgNnF94SCC/8yi8dc6Yv2hqQChmcyZEBA/
V5jv64j0B60YjA4mBFgYVOM48fs6ItFakzkxi+SvwW38vdaa+SsiASw10XHyyKceeYw/dhk6RYmz
XmOmFpdMyyp93iTBVbEGB/9OcXuKg12cP8ryTuCchRdgkZTbuMlPRvGW4EZlhNaIpM92gW34qSPL
dmbVe5+9F+5QOkV72sknwyIt8ey6SN4hrwRr0XqolJMaLwd5N5Tz3pgLBZVksS6FHcfmzm/mWCJX
cEKiWMSDuR4IZVb9RadLc8/bacRmyGFpY2aRI7SkJh5/jricueArVrbk75JbSmaIvJPrediCRYmx
4sw0pbMz8dKAbc3a1xLppt5v4PU9C0Cvm41arK3cmuu34MDZ4+INxp/14T82dPBo/7xi/3SJ/DSn
8MAmCGGOLjHzmRfKEalQNBnCnEA6aIhtUkhTXc9ohAf4IFANlvKx53hsGYwuC5mwj4F2S+utPZkE
3RbDS5me0obVtGkIt2IGamTHBuR1JIXK0oybt1CGJGnIvVPX8d1ws3BS4xxyfD3ZZ4jaFFdHHLsN
BW+feViFascPwxln79Sgq2NloLhN8j3ExImydOpL6qOnpackEWAwoSlpLYkohuzkEXmdK9q+yxEe
57lSTAIdSoFBp6b0jF3iEWjmkZAi1ygAi4Y1CCd4Jr/RUj4qPbPQLm1frBua6OzoDdI0GTaGh0ks
JllsxOMNF+0eI/KJtE4tZtKYlMIpN/RZ0HYIy8F0t+JSSxDUKwYjmYa0np55rZlurZCzuelplxr0
rVgRVFXLJ9MLmSygZPRxrqvtwvQPWQrPr3QV1s7GmEea+RGXhO0UIWOaTDux/T6pmbLI0mZ9M8v3
YZC2bS4uTbWYRZK4qOO1nOOaDMhvrYUM4TZ6lNiDOa5K3k5IKODCgtouMLKp2koPYZYdTV8XV3Ih
tHbvaycrLXeGiltdSlGFDnch/qDYYGRMSW1nlbx2c/Mh6X2Pl3epJObF7IoMZLWaJm4QJ1jdjWMq
6GvS423dM2aKT7wH8XLFMNWs8sicftvkWCLY5WUqwSj04fHfimvTGR8JWa0hM/9WrY5Z3s1ERZrL
VrARmyic9Ez8A4ughGHAaqXeng3R26t4JDGnmLsQrZPWxXOzk0BSksmUWOVbWvFgxgDoRC3hEOBJ
btNlapqOEN0obvC3kjeSSUE8a1VtTMF+6+X9v3bbUQjd1UdmBJhCFnvmNf+87ShYHsbMqx+Pr788
wF/bjsX5VbTI/0DEIlnsIN+Or/B9AX0z5/ke5fzD8ZWfkRkTsFGha2Sv+r7tcHyFXsHhdRzpEhFt
/E4rxvz19PrD81b5RV8nOr2UVtYQEGYUTUgQyJX5y+xmzFS7wEUweSQsxpwQKEFuJD3Gx8mGIB4i
x4iMCOyptzzoYziN6LAWQNfiX5+fdcIT6A+OP0RQ4OP0kfwAIZx8MEKcHEET2G9Yv2ZqDMVr/UYS
z4T2ITz6hWt//G/wKGbtPy/0P36q6k9tJgFgbBiEvDikgdCEZgbYwxJ2eU7jd8zw2j7dpUexm59O
wlRxslm+Iidg/PI44n05FPTbo6W0srbRplndWxekH5+TJN9+5V6deTTQaRLNIPARHXIKgSgCLJvX
W4Q2+YWxzfJxpIAFZC1mjKSKKRL7VT0reAxCCXkTdX4QpO2M/pFDWbBCJb5wZ9niscJVOBEZSY0p
jRwzJ+EsPieR3c6FzxxJbwXbYpKgiZ8k+3hPg33dLKoFJ/xo26zHWF8ykQTMGZdx1jXCyLwDYVFb
XBzuojt582xdrPWluWzW3SLf3o53JMJnWMaOSzSAkT3OGFrPhpW0ZOzA+ou0/pPEDvwRk5Ey15GD
GssuvK9lKIy5YIvxxrvrZwxwMhveEaOeFZliF/Ni5OhCr/k0ee1JWPw8FrdMvHrnyn4I1iLs5p44
sYQ54GhEOR0lwF3EbOEletHujA3H6ezBX1ZoCT9E3RmMuUjL/q3biyKCdBzC0+qRwWO64EG7xF6X
i7eaQdD0y/39NzPIX/W/P11J4230pcjzvVuXZAlXUlwvCd+Y7VV1xQird6bEqh7MSXiqN+XSX/Au
kr6yPq6DZemYk+fL+ZhOr9c/G+mI/2cMhhB8MvJvoXYxsvKc//5Mpb+96DmOahq1KGet8cT69akK
nntLos7X7GE2zMpr86iix/A38lY696eWzwAMDYiWcvpQ45mYG8JKCPauQwioeRfcTiCL58Ec2Mxi
zLWImUmOaarb/Xa7HBN8R/yWW79kxlx3ijWVWTkxLvJdOF7f5EdiqeMdMFa3pQkWX7JZBExWD1wj
9vkjsV0GK+ZJGeeI4xd20+fxm57jaTpjEXhzYNCLLAbnD8F5vUx4b23iDd2JdmlG6B8zAyYGyfy1
YEwbr3fWnE+A24lVaqfPMjweULYi1BO8s+t+crCuWWonF/QUf46k/41tGRCTBlxdZHbaOAj4r0oF
zRC0se74YV/79QG+7Wv6H1RFaBTYhiir/qOzlPQ/yJYmnUodxxqWKrHqfq+mxD9kkzkCe+GnuOFr
NSX+IVljVBZCJFMhbkH9nW0Nzvp4iP+hLcMTJwxDM1BGsKN/Aim/3LGy2bol9PXOFp+yh+aVPkD5
UXGK7p8ymuTPMU1hEiI5j8LNIJ3wYTh79zQMaFwt+2xemO3SPVmH9r5/qeP7QNGoBggpZhono9Kf
AJ0zGLVip642XW0LxKlS9Qy2AQ7cO+KdzvB19wCCJgk/AlRNf2i6s/SQX8trckcy4qZbWrMBiQFt
m37bbpU19dxZG5x4Hx2hQa0sUhTdFUkNkDGhY567B+TD14AsuuiKhHijH2/XoRKQKtPufilrSNpV
jWUnncjzm7dVkzUWd1TMKBcdAcm1tmoyMoeXWng3Rl5be+3V6u7Lm+NauzS3aRHtI5KQg1NyZxCT
ihdh+CQghodsqa4yshtjQrXaFfQZKE2hYnvXcKM/icfswbwkD/ql7F4yzzEvw754Vc7etXqIrtHV
Z3N88J5Jy3zwruqTdO727vCcvMpPArvigwDm8Ir360E1zyGAhiePQSoRnU/Vg/vkPkXXTBO2wyuf
Fn/Sj+7VfDKfbh+lb1v9gW/Ul2H1Xt9OfXOnhKnTqJj3RH+hdeiuLKKp8Mrh1Y8YBLVAdKE5sjra
vuzPEvnVD1+y3jjU7cZ0DebBgwhjg4MAJDtjBnmpHnHyTuuvhhQmZNnZOn04ghCcFiDVJLKon8E6
ofIeORWuadNe9rPJEzL+AVUnnCFs0RUQECfxKuAqerXgUPdu+m+0y6dxgUMvLm0abA3syBCk6fAg
Qt64AYo0KECl4b7PclQVFeCEU+/eiwONO1h8+9Cf4pgNfEZOj3ow7V5yNXTcAsN/856DNZ0ZL+F9
Rdm6ND46AJmqrTZ28ODSUgQwNhuiHVCKGxNbbd60To2c90YZ4g+vBaATFXE7Nj10rysJVt4lq3Y3
7ZBoW2VrXcyOt1PTGIaZE93IMbpNbyzJFhaDZhuusm2ytQ7GQTtgTM/veWvXTOQX4Upd4FxfZLt+
A81y3Z6lS/UEyaY8d5fmohNkxtRsX52oq1IUeNmkOknb4sj3tNP8DJjoKDxSJx6LrbpWjAcIQJLy
EIm8LrS/nZxNWv0tc5OFnKTIX0Wg/LjIGBg06c6j8yhXi8DbmSU+sXtCo6J7YdVWoe3fUPfSjbNE
9L7UyIJoTEL1ybqRrEoKhtpLTsQ8IGnYV3g9Gk3GNIG8YXVg3JjqtM85nP9awnjxENUvlTcX3G3J
8E9WHnuTzNSOcg3a5k1BnpJ8JHBoIkI25ebYWm8GbtfuBl6cUUm9xd40sYpHvbswYMKSEUokQso4
QgZMbkVmd8Gdp+2KgQ+LlqY8A6bhu3uhP4DXkPSjj5OSISlGTFK+fPZJ82b3QUUu1Fmutl2y69Jl
L7GsXf2Q9GqGQNlS1xee8FyDk0gJhisfZHNR9tfYG496h9pbKyD1Q+yxhjelP7bM/XQnt3SVXRtr
4KMno4imhWAFtT3UZO4azFiSi8Ly52OX0A9q544QIttt34ZmW+tIQQHoMuf1TWtiUqUGagFBaN6V
gOIYpMrBfUfwpVFyFMbU2chwaUbw/xKvJoQEwV+KBLHLa0/ZeOq1bM/ibSP6l+zG4Ti5dP2iS9d6
fGEuAYoBu3W4qvBHEjz9It7LL8jO9fucqy0+RntrZLry20vWnsJDbE3TQQ3WvZGu/OZtCB8GcAiy
T9Bl80T0D5yHQxh/iM2d5a673bDN9zle6BfEFFWLP5n2l835F+5Ory5gnPG7uFIKOtJ07ClzyF4n
PvOVN5pBrQ8bnAgv/GDVWxJiYV8SqmE809jzP78NVTXoKEKHbbda04uLh5VLyjdfvEgX7VIeumfe
GYvRGpeZ70iM8giIeK7vul22yo7Jk/zi04xBFVTMx54G52hgUPfJU01FkmxxsMiCLXX2ePNVNr7i
EuYbi7Y5BqDz5DIGwNxTBh2fa3poN96hoQLqVuUrCX85KiCkP8FRA47/bEE71o7WMd75ixAKZrN1
aZRgo/FsT3D4g9SeXEL13rw319UpO8Wn6jp8aNxdNeRbfzKw5tBfS+lg0PNmhp6AStDHF1QzuyTR
l//XJjKKW/wOHs1DW80dzbCFxgGmMfCl2MbmCWjOgpIX2HHnYGau1at2c/Jld2UFjN6ka3Fq98PF
fCF9XqbUXCXZJtZgPE0r1EssH+/mPXZkIA/icI2UacBH8JQcq0tTTIQniEre1CscMnWZlX4QlluT
yUoJmWAE1DY4paseouG0sRx2n6F3cvWQkrFGXndoi5rdh9N8T7LcnrsyY5gfTWXQC7rt8mmhTaL6
M1nIJ1Y4Cd+1R+kxeuFoXjId5YTMYBGx1Ev+Em/7dbxKHX0W76BOPzf9RJWcZqDCLigSuw/1obnm
d97jEC8MMDUk4NDpgkIB7q1egY5J7+JTsZM35b7ayvcEambvrEu+d/YB5EFvis7VNlvFi/TAp3B7
yw/m2rznMhCHTcmMAn/EO0+yfYFPbEJwwCNucADqHINI+9DR0bnBBhHwM7M2sM9JE14tvyWcyuvh
Uh/St+aZz9hTEYBNR1CTl669FxgKI+8AwMlLOaRzqdC4MSo6mGm1kDAH6/Jd0hBGgikuxTAhKhcF
OEfXiXNFRxoR9nMYD6BAlEFbFOTgvqbPUFAA7bfX7C67u50SDln5qTzhil9b635b7PNju20vEjJr
7b6+KC/xWXoZXhCMZkGPIwbwhqdBFE7XblukZIiIRyj21jKY8TY78iw/GKgSsXY76ayaX7gQ5jCl
uE64Cmm2EiTUK90p7wdbUpKjW3Lwg9tJfjXVFiwAbwzpS977l/CpgU2+9/ZUQgfSth+lg3pSHsNL
/F6oE3HN2rXV1/RmcbD0y4JSOj6iDTn2L2Ok7n1NO1ecKN2KB5VDLHajQp3LpuDKoSDm079Nmsfg
hYKYQZPPIJJ/8PXq8V/b3Bu17eP4RoOAqZDn96Wk/sVrhlzbUH/RWf3yAH8VQcypDFqG/Myor2bU
8EWuzURHVChNcCLzhe9F0Gi6EDXpK4z/e2+PL4mItGn8fS+qfsO0bP465/j6tLHZUSJ9KYHSXjHF
W1ortjPs5Q9Moo63oEyggh/1pVG8Wt76eejQ5UFq4nRr8cG7y65jy0kaA6ap2Wv0p8v3A52wloAg
279SXhSk3LWzjTTdec6xnrQTB2nWvJ18UN8ntnmynOPRMRGRxvZis0EzDNxy27xex4d0nMW/V+1H
CCwiYsXEyI64bqx9/7nFrCoCLd6fSvFfH+DbVWj+YRFSaXFMpDX8k0LC4OrDUU/Gjqj9pJDAai9j
n9e+1fBfW8yMSEmnRHDxGf7wW955mk5cZz+U4j8+cWVs0365DrkXksKsVeLPNPMg3GrHhAyp6uVO
C184uG49kJiS8Dxo72aRLptY3Jsl4ggym6JMtXuKsApeTuzG6cSM+n0zEslaYVW2McAwVlk9cDpJ
B9K7ycx+jwTiJseOGmX7Go8PHwajdm8modpWEo46pDy15KLw17LhrjzWzCETFokZXxIOOa3J1AYi
o5EtimweCe26Uy4eWBWeWS01Z1/UXvOu0Jyq24ReteE9dKo0mgtdOVd8w6l0FATSlp7MPBTTfqH2
JbVnCFbRrDmj47ChLwyGDZIV7F+UcR0HST2KYBBLl0InS89M73JlGOBEyReN02LslfeFy9NWms7W
AL+2Co568XYv3B7qGply2gA3KZdwlUnBIhcrKxmuHgxYhxPTCi/khjp+SoJFMxibpGlXEgBO22T6
5mF5LiSk9EY1h82IMi44WO3tDFOZYwTe5q5H/Vu484hWDxWtdgXJAwmU0E5rDomIVWOAJee/ye2T
lVKO3Ya5r6hONjYd1K2RWgtMo2zKRbMLlUab1HU0R33aopAoNvRU0JqEcOGSBg9mgPjnUFfmrBys
KYgdtBXDgwd+HE+D9VIq/lmzjmJBVK5ODsOt2cVqt8nT7hp12n6ItKnQRPtmuI9ilF0yuePqcExM
lKJGsMzcDlHOe5TGUzPjCIuUDmFfrJUvUM6QiALxK8mkTuAN0UKPy42HGsNcadlr2SUPGQNHcHck
lBavvvRwKzjED8Mq0nQbqSJiFuKRw13mRVcjKxxDBsbHjJ2OACbyTDia2bJQ+gW4agf+xTESOG5K
lTfNtZZoNA6hFHEU1bPE1SnhBS5y12o+uj6eD7fEKWqYUwxZ9dCf+wTSpcU+yPR9AC65C6pJhYd9
YEjae1hFOR9b4lPpviX41QWVQ20/S0ckSrAekosZlguVI5WJLF08NgHertZYuCUDEHmf0BdomWbr
7RyArzkp43QhA96b/FvPDCpSjBEwT0cSjLyq/VcdisxqrbGef22c/s0D/LlayzJMe1zgFgo0DePl
uBz+eWbgKyhKsHZpItB7ixC2/xwaCErTeBas8paO0Uv8YSAI7x5H6OeDfWao/cahAbnJT6v1+MTR
y6G2QxHDi//p1GDGWgEuyA+4WimtUs/uTXNvKd65H9JtVxlbI+jJb6gOZgPoIzZng8ThFz+xC7xT
AHOGwLKsl2YtUPdG8yqRZ5VHiWeI8awUIDJxGJrmHrmBWsRCGybguapiWxb0LX1+LrgLKtiT2JzU
G+qujZJH87rbBQnER2HTeNchnSpDtMqbY5DDU8yuJfSggGKpaHHNUBM1nboqm2pbRfgTatepKtZk
f1hyIJoGPYA9yyPhKhKcLixWvpjMRKHJ1l2vlU6i9aemY3WjoWGJSDniugSAqK9qV/ugSzerdHnf
Wv1L3KysocQIag7nVAkf4oYRFSjrCy3F080UnLS5d3UB8V16HEmiKt27CtlOoI7LALLeQDn3AUAV
mcgInb5Ziv28RJHKpoAGoRJJQao3UYg8LaJNSLNqUYmhO0lDd+HXYWQjcBRtMyhRHtMYGVg50q3h
k+vJ6mmBgELfxtBEz7ZipUDrbAxmuIyTJyZK4XRITXbBNR3jSdTrRHxE7MiFbKAXmOv+oVTXebez
8ucwQcW3UK2dl2+6AjlB/wjNDF4uPtccJG638pMc1W5DuMhySIoJvMuF16gHLZdncTQC8EzqFRkZ
yv9wd17LjVvbFv2hCxdyeEVkTpKo8IJSBEAEgghE+Po7ILftlhxO+dXV3Xa3AsWEvfdaa84xdelV
vNZnl/gBR4RG6RZ1jr7BPIx8gXryG/CVBQLfDpZ/QyPvXOPODa/w5YUrCEDhDMujambiUOVY01mZ
YMNniG8ato1r0s1T8S6OlkIBEzz0K2AJYh27ZvdSlsggRpOW4AXiqZ0McjyvS2FXS8ZA37VZqmPy
oHbDyujOUMmJTJ++yjjTZyB5Cm1+2UYvaVl6ZRrvMuQ1fN8szZRFpCu+mhKg1NIApl3KCYzWiwnS
uOVtITdogs1VVpGulg5k1zIbA1Ztn8gUFRM5KC9iQzbLsBuSzK1L8n2iSvDaa1T/d2dVzJEAcWka
kt4pp4yF6e8PyKImUMl9XXIR432/gR9LrvQL2SE/JafzjT+W3EnEh3yHhe538scfdZqimigtUPfp
E6iEdfqPOk1mgYQUYRmwqf6l9G8ayH45HnO3DY1zO0d0iXpx8h/+dDzOOyniZGkBpObwoYkuYGly
DP7HXHi6T3/+MT8/vdPd+OnHtF2tnjLldHKh2D5JBmGvEIMfzhoy+SoHd8Fsq8sIXWAVNI0exGp1
l0XYQjscadbZvcjD/SnG7CmOfqkkyMkArul96LaS6Eypw6eImOVMiY5YB6MEMb3J+hPTYotb8VHl
TIQdI4mezOjipMCwDfGljvWjkd7m+WvRwSzsYidJZUcoFFc4gWxLfYkuSZ64VVXZMjRVMLkw8uAV
svpxxm2imU4rNoahPmbF6hpr7lXkS426oXuM3kkv30aTKJF8lsToCLRhgv8nCyj6tyLAOyVttlHz
0jIzUvp0K6YGHoGs3JzC8iWpiAAW1xDJb7ROcamSlqkY31TkMSRg7FiKPZPLPZb7BTnLY2Y+jxEk
jZGHC2gWYmzeMVq8FO+Xgb2D/KgmkiABt33HuiIEY4GQrxljaC+iCjNX2YVX8w0jQ0NQorWfTEB1
7Ov9sDHFZ1P/UBsT/vK91MgKUvJhNvaj6RuC6INAX2fdXWlgyxvqrR4qLh8pOvRgDKyAFIoTWdqk
QAB6jaDsHIMLMTlV+mEzwMxeWsNejZdwJ9kYwgBpoaHnq0ErfD3s/EuVPp3bFAUI8kani4HWx+sG
QTQQFkJMhvtzZm7kvkjsoewXTd+SSqE+jI20PDXFzKTqitNq0V4vQKaDq/GiZnBzVeoag4qCLQrz
4pAusbI02bCUeukRNvct3cC9NVjvgoh/uyQpRgfLlCJ/q0+vZdXTw015W4pXGucm783rtNmZNcp3
CZNQjInkNKVuGHRp6bPcS/H8/xrBGCWJHBe3vuR+Oi5aa5HIO6nBygJcRhEPdVbS321jSrebKtsO
3OOWlDZF8ytlV5nKTCuI/JqgtF2IblLHFV0NTzIPojdfdbNHNDsGWtNA3yIKhwhrK735aXXb/boc
fHHB/8XVa4giR30Fkz/toa9Xr6Z3VylpuWiryoU+0yyNfdJ4/9XTOZuDPFFOJJod/7OXMnEIJ1LK
z6fzv7iB37cKeimIEABIcd5GZPnTVgF8hQYLPxIvyqen8retAk0ep3mAiJphSOokXvh9q+BToika
aNknD8tEX/k3p/NP2cKXzWICm00VgkWiOjyX6fT+0ypOjagOYZuETBFO8I38tE08C6gByeFoVBPS
c0Yrd98GmNwn9Y2VN/1I4/OMKsQtLgahMsyrQI9vk2Jd9aDLj7oY2omJA870SvXmjKlZhUZyRTyj
zJPyPoZKYLmSxtAwfzyVayPfXst9m0V+XSXuOYnuVKa0ZxI8WhD66oqR6OUZn6/glrV7ltf5lfkP
/syWnksbvuvSfcJopGrIBTBaW26xCwM/ZCSnKWuDC0mvtqxyU8TMSmCynsvvhhgI9FBKmRFWEqA1
jlufcQINjfhQHVsC1291Bjh3/d6468hb4bJ3sjMAKi+SfIvQXuMov0mbYSvfRPPTtp81TB97OKx7
UVpqoBRLr6ahD9cXyVR7jFQ3DpcNc87rkYE4A89oYRKlhyouVC8MqH2SlYg9p03KhGkAdSWJL1O7
IpqhNEhOXqO7l1ejQLQfDN2NcVqwHSAzl3CzMenBRZfPWvH+hCPd1kanmAyn8/ChC+9kK2jKjeJ1
s6rKgrbZjI1b9ysz9ilfbJJEmoPBQEJijoi1tOFrulnj9Nmi6N1oOCjUMVNCyMo6LYleAcTR2VK0
sKIpY8fmt/igvsoP1VEFbcvgGgEMoVP31+vdtKieormsLcxiLsuufp4V5aty7AXPGmEB2xe6vtaG
b6IdxRztdLEVOr3JraVTSriFcGjGB+E6w3LLiNjsjkyXuv5IPJIh2LMUvCyFpOrVyizU5IVyI57Y
E97/q2uXZExzCJVq3gTyYuh07f/+mGtIAoa6r2vXX9zAjz6wio+FSHQLbJglIRD+vbMg8RnFVOk8
qxIuE5P16belS5kOwBKrHRMJESgeC8pvp9zpUyqNCoLbcYxPxJl/sXQRvfdtC/t2v6c78fPSpSuZ
WZo5joWepOzAulH3ueGOr61XyC6BEC/KjErIAYeA45T1AIhT7eWkNOqBYcuL/Lla6QEzLZeA9HvB
r701GtRAdp4O2APuTMAp8/l2ynjdTnALPoZsNrFvL5OK9Uwgu+CMwf2u8fL54PfOLnHkR+hxTrBa
PSJEPW4e4WO7V/s9CaJqXVWvov9oBaW9uNtPzA5S9PxrsLjDluwtCs8R7btf8av/RVEhXStRwacE
cUzGgEUl8ffvYAo1vFNf38Ho2r/fwI/dV/zFmCR7FkM6FY39pB38UajBLaAcU+mCgTT41Af+/haW
f5n0hNhPTT7+2TX77R0M1xEdoogaURfJaeR+/Jt38KcY/svm+/V+f+KRftp81SGV2YbqCC7Kkzxm
61ZDB9WEbm0KQSp3rtg9xsJalYK6CJqYDsfM0A5rMY8pjOp5CSERTQjm6Sj+SJLM4QMDU14NBLph
h0fZuM/OsFt62gQ9WBQ9lYksuG6tSg9aHeW5CEpXs5oGQKzuiZfu4TKo2yrdnkkj6AXZUTVa7Jdw
EwuRh3TJ0zjVD0OMxA7v/IUU5wxtGrWTkFvMP45jKtuR9g6ZXlcrQk9dY7i+qxHE3gI8wl4dN1LR
uGmLFb5z6+ypJ1hMaVM/HhdjmwfX/sWgz9ZvZCFZ96fM0e/TdjlqbqtvO3PRlW4rjndFSeR9NQBu
uLgivP1eZr9KkVLhEx+Qv2EfKwCelPc6iRKn07JD+1Iba8AoAJWFCvtRHiAnKLh7RYga8kRj8aFo
XdgQUhMkA2DHs+SMF/lZvhIucy8pXk0jDea4tR+smaHe9tKiZds/WpJgG61rECzi0SAXwREhSiaK
gHyqMvPUYYpZ7m2pQjkWFtkxL38Alv+TV/g0qQRDhilmyjX9xyvc0gSQqt+v8D/dwI89yvpF1XQM
jgAMpzP0dFT+MTG3fplm4pPQnln6r7vXb5uU9AsM78kCbrBPaSqW7d83KQyadE8Ui5b11N3QlX9z
iX/20b81Y77ccYMt9OdNSpNz85S2EJE1UqVskjh1xnMlqJ4LNFM/1hC9NRr7UoEwJU0SZEpZNtMl
Sto6rhZqJjyUmkxG8mBxuiW+TSBAR0Fr1Vcl1FE5yLTEzaynayKur+NRrqlXG5zPuVWRbtDXz4ma
LIRy03QYvEVf7J7CE+EMFprl8oLpOrX24+WyUJN1preUu9YK6KPbxqnqZZJ08kSamlnW3FWhcRCu
HO31tN6pmb6a4s9EuiuFhS0DVD8RTA4P1aWf/C6TZBblqT9Gm5hjYVHssYWtrfFRzKWFRq+54+Cb
G9BLL8umXqfJsTtvzslRNR4gWojS1ooku9OLILoMTtx+KH3uZW22s0RSA3CghaskjCFgvEhoaTHr
UWQ5ofLUX5kUGndSpti1pDEhlG8z1k61jl6vYvnSCkqLW/AapHH9ppphgKIbtV22rOGY5hmhkTK6
akAd55haHekWczxr1Zvp8aT3kZtDllCuN62EBnIWTtOBRmEQMXqScgmAq8606E2K79ULPLNxJhhY
8VMs4iyvbo36WZLaXRESK9vV9JE4dU/5ab2yCGHHGKZbtrd6GNTiy6gWQQjrQh9a0TcGkFeqtLum
iNe0Cx6VJogMcdfKJb50gLU1UQaxpc6LvF5xGhocepMnx2TZUduGVJgiOEfMAYZumCsh84RrteuS
/IXcGoGYOeOltMK5fE02WvUk16J3pm1IbOdKkt+FLiSDVDABWg/aR5FIhDxJ8k4eCl7bmrdQrjEt
jj+EEKmhopyjRa1rz43RB/qI50k7b4QSrBQQAANPJ1D785NOE0+lGzhczPtLQm6r3aj00mWAr/+n
n0ddzzOuE9F8z4w3tUyd/+qBHuQpXApUsBBfVTzi/9i3tixB/ZPH4s838PtxSIQdiVmdRfirsMMi
5FqCMIs7UKVZbrIi/rZYTjBrXgQoTTTSP5vTPy2WFo0DZogIQj5Xy3+zWELq/nai//bIjUmA9NN5
KO4EQ24xrbNYtpJjXjTtUVYHEPpp3K+1CCqEwiDlnC/GsHgeBcSdm+bC5GmATKcg+o0JPjwfU0S7
J1Koz1dk8cboGaW5bvPzozaYh/xSuOppQZqYY6DUwEd71cdje+5k+q/CXXIWX8/Q2kKXqyak+JaS
VSae52LbwzFWjUWV7uH8uGGEShukhHVxjCxetzCCht7tu3zRpjtj0FEdKp4pEJNKPkyel06ZaY6S
ip5hEoFXmNX6OjmH49MFuMSlZMnQr4FqCB6dVkCHVhpvQMMYfpR310VNA/Q9PfV3KZdaKLxbxHqB
nXpk/ORcSKLUTh7ChJU4hnfqJR28qng5t9f8VYCuvApjs/AEMpz0ruVMoiM9PQedSh4DYlrs40FY
JONtEY/Rggjqu2YI3yOZ/o5gofW1mn1bI+GvpXFxZtvbnEje2Z+6CqII1aiXqpcpqpwJ3JX0mv6s
mncnsbRQKFacSV+QZ7hK2d2cmOuiaEOxAn3rVBIprOvvlSncs0Aiaz/nr//dS33qCqpAlmn0MRv6
R1WAKP2FhosK4tsN/H6pIyKcSh6Kcdx7BmP33ysfRlCWBJYCh/tnEfPTpc7VT8ORZqjyibv/41wk
/4LviWqIiRKSAiqnf3WpT12Jb+eiL3dcmYr7ny71S61Z/flMxuLgDV5i+8x8HMgFpFmYYC4H/s/2
w78vduu5+Knmg3ex/Sfd0R2fltxK9XTnae2vuSw9bVb6Gh9FyuThyPL0heTjXAj4z1HlVhAKu5GX
7IPzXeL5fusnc89uPFQqaLLv8LCq9sVV3fddtLZNLLRzE1vpLs39hWnjmA1nGC3dt5Nz3JNLhSHw
gym3XWEunKzGsfPk5/YbgOb9bPrk+jjg0bVT+C6Rs3mu7OdNad9R3j/TEFBteXvPPyn3iSP1rpL/
JnKOcz52z683irN4g7z+U3H8F31+iuj/8Ux/a5NIeTOKZsUzTScVqWbsqN7al/wnSLf+AxOLdVzN
lO2wYPLsTb7mi/20fLo9+ozN7YnnupOW/u2cswa/1KPqKavaubxWydy4G4MA6IAThLdzwTnYDe0P
wWnm4PfJKckeJZd0DOdlkoPyBEtufEPtxsuNOxQ/9NP2sLIV/E9AOjtfx96JYBsCbEuSCmAxwqZW
1qKbg1Fz0arP9GVsi6Z9bpzMK/YYX4nzwgP+wuPhhxnEomi8JkuqRBu6dWtHrsAvXkjeVpqdBcRO
Q/eM54qN8o0//+klh4EE02ZkxP/DwSkqAivB91KMK/frDfxYciQOCiwRJi0XGn3KT0Kk6TPTIJ72
H1biqfP385LDPUGFRBPmkxL5ZcnRkZ3wszRL59Tyr8gEivjn08WXO/6921ISpyjFhRa7OIVYXXL7
6WWrLF+Qn6BhhnfjptgKycfIgxGq6Kti2dEmXOMUCuBtrfZvHbZjxz0uLzP3xKpi8LaCC88vBZcP
4TyCj32TGzaDclpBJiBuZN/ecj0B7Z2+tnM0MAE9EUi5fZrTinT89cWLsBfvIfl2L51n2EfNBWuw
ROjiHI+tfQTgy0+rtuUx7+dn4MvxRljbHv3M9cW1A8TTPv1w9ynxtCVJdXw1YHg8gL6+x5GtbXEp
Ag6unZTP4xgLMXzpu4kSkAbjyeEIjoLJ92oXjIADjHWpzzLv+fmxB1Vw3/nERybux83HR+nEC0i4
XIK25GFaC/rj6RDttAWEyPw22aEIsh+lwb5Akc5X7PR2viI1iIt7Cix6v91K9svLLbIl52W0D7eR
zfICWPu2Z6E0oAcfXrY8S+wCPaHDTu4UWPgPYKtzx5yLE35AK+/nAX9rgnplMrwgOWt6XhwTGm3E
QGOC3Cdu6TRrLCYLGZPgAIR3cgylWwzcAQedDag+SJFY7+ba/OQIq/4RfEQ3vRHO9uiy02zGCRZd
Lq7B2c9ZYRJ/Yi6bv1YifwsMokv4F3vfH1fQd0XcqI/D2JPt7j48LPdEAGiz+eEQ6CD8HWc2c55x
Bf26PP3tj/ycT/55v/3pZ067xE/7bVrEVU+MZ+yKLPPMsR6mbCkqfnYyw354UOzjcf3wJjugn1Pn
NmeznVrfMtvttt0nQTGTNhEBDFIwLdXg0G3NC31pE98bHoYfR/NesFeRY4W9yQN/ekD7yYs1s5xg
eg3dKEChgYxCW997z87lsbIr2zpefFifNgSDyDfm8qHpbHmD+QSs8eGKyApv4r3ylgOGxIECWOmA
4BTXyzwLmBjBw/wPr+HTAJhhskwxR3DeP7bTdMSkEzD3y7gaxti3G/h1DcdsbyEUBfrPTFj5FYH4
o52m/4KeSJZFWccFMiF/f17DUTVRNIqIoj6bcD+v4RDN4K5xo8Z0tJT+1bHxM/Lja8ecO86Jl0KU
E7NofROTtugpBX0U6U1HLfTN6jrLL34xbPTOmpl1vqzNdGYk7a6PsHmP9eikqCq9RlvFefaamXcN
bbTCuOI3U684SnWSUl+Q54OwyPKPHm5enQlB1JDBXCAN75XsTSlIsqnpN+VniYRsI7+/XOdRVH7k
iW7Y3WXS+2fAXtBS6yWyFMYb9PDwc+Osp80J/ZB8YuQoxQkoICiz7KJhmPs0U15tJVG9ptNu+rCw
W23fXxTg6No8F8479Xq0inCJIcEf0nKjQQA8ZfmuywBkDaejHIe2KpR8W35I1eu+xOiZKD31VjxP
dcwyFZ7uXCoerEF7Miqh8RNL9nTtfNufpCth5UyTCwT9srCOiVAGdYt6vm8YhbdRgDN3ZqmNe8EB
l2qDb4baJOVMg2FKWm/bk9/hlxtCstK7D2MYffQ/ZrOKJW13zVOsDZy2u3U1oBlvhia4thWT9xKR
/JU09P7RuAqLRJTYLWMtEPWKnIDT5eYyIqM/n0BGIo/vkiGliE47F7UB+VGivgSTJQQ8kFVzTuxW
poN4DYNwzF0r2sbxw/lKPqqurKNM9eKCI3+CMphZcd6CoBuKg5BTjFbic1yO90KPrf/C5L4jjVxO
/AHbsJeXNf77PJ0lhVn7fZncGPq9nmRgMzOVRVqIHmMYxaekuB8JCZZTzwgPaDJDp0XcCz7lpi+G
1WieV1ntZ/ppIZoXKSDueyNGSLsudU3yu6p4DTqws2F5Um+JsLN6HWREbdAaBqKZnFmQo/PWVFM0
UQQ8arMzwNsx2V9Ulr6mI0fpMl4zbzBJKiCHSb/ifyXkuEiiyv+/CL2pLIc9cXhqsUnz8xyB3i5R
Oz+rpeOFdut/9tQ7jQFYiOAxItXSpi3570eME49LYWX5smL++QZ+rJhQt1iJUBbjb/rkkPxWaEt8
BsDjROqanFIcjP9YMVHxMOlkwiAi5Pmspn/vqfEpPkCUNfNJ2eD7/s2K+eezxnS/iXeZpp8U7/q3
6u/cqueLHJ80Dp/96nY7nxP0EN0tnhfOxkMcbe/3E5L/p2frL2pOntTvJ5xvP5UN6ufTRql0F+kk
gjeKra1ZvF0pNROAPq7OcVraMqPcEmKm3J6cJXa/U3Aznd0QlCyBm0znxTV67UsFeASlc8hsz3P2
jbt5dGaciN+Id+zsI2Z0ohmcMHAn92G5Mvf6Hh8XGqAWuTXqw6fqQTG3tBFUv2eWmLlILScSCEBM
M9DpyKmecSPvr75mf6BdWl25C5yNbIIuIa84zeq8Rg+/I5lj38d2vrg9yF7q3Wr39PJnU6JJ7F5n
QXWfByyLHpyV3QPAdIhG2rK8KW9oDDbLGOER7Pd3eS7OAXNAKcq83D9vR+zypbsUl1S/HNYxRZF7
IgSNk/qn2W7yeNduMHHPMvueY3Tn94uKrMdQ8ud50C9PUG6zbb1u1/mi9HUHe/6sCe0niZ+/zT2J
YYVr3rEheoa7d9ikPB4Rx7zW45wHtpsCCMe6F3pH0/sgLJtHjX/Bje9mhvuGsJW8PDuZ/PYzSpGK
ouHYwdskhxZbtpfBY+Cct4qPuu3J9o2zgRLqBIW9ed48PoJYur4gW9/kQf7+jgDilS6nG0MUmw6G
Aid7wWGVhbOSrk2aBoxpOEFqG4EzYr4+B9ECLMMSkwgPmzhbLRDWxfQsXO157lxnB4qq2W39Pvg2
axqfwF/ObZLSs479fE1OrqufMC4Fc8FLgtS5ZwOig3P90ILeOTwOvgHiqbRhkE0NBqzz1GihS4DP
OTB5OXuKtpbyQnIeN7fAJlwyBDzLmc61hAXOXq92cH4YXrV9cG+/n4N+dmjs+x2xYZBQQEVtPKys
FE5G6Xj3jydqJRmNsas5b5rb7xo/nptrda9t9T1GkmiTQ3lZVw+VK+7FgBeMkTfi2RnwL+JeSmIE
7EcSbDbxAU/iZd6udC6NW/1h066I5Dg0m+vGpEPlF95IgM9dC2b/MwIMXsl0Z8ieFe2bYsFf5Vnu
11uQWt7kYbE1zWVSDUWC39J7s863N7OX1rkGFckfFXXgBJmLeWjY7tyJh9X5UoAOunZ7J52vMvuA
1Pu+t8HzbWSXb+HJLIMbj/t4Ba4lkeAD782ZW977u+Dh8bkXDqGLQA/5TO349kYLknk0j1YXxX6X
NkG1fJcfjU1N1WrjPd/KmsPzzfWFwNvpXYncmWxOkQIWwX2YH+lTEXYJ8+Bx0uXE/rp3O689yh8y
X9wdm9VDqttP+mp6S/HKzeYxtGsHkMBE1oP4BXSEPyVXebOavMsCv2KH3CKyjEgw2c7Pn5A70XmS
/Hg3HOtnyQ8DnWMAorzFlEBzXX6i8KzQybE7n+BK1+u6sw/l0pyHLnm+ziuIW+f9NbNJj7vYt/Pp
8ZT3z86kDHcR6qn+6A1Q9KasYJ7Wg/6GBFifR+uD5dxKhwQYGs2GyNH9Z092eZ374BqEy9Mym01v
q5ubCbqwnrF883JyZTNPfJDonclu4TFImKVuf4dsogpIenSz/RQlw+nC7YAnQrNLX4geWIYbYcex
1Em3Ux3d0ce7uUt53wVecZB9bs2XFuFNvmI5ouxfUkbDyfanltpS9ESWlakBUvm6R8tCmIGnWERu
40Yu/5nuLX+IwrjY5xuZZU6cibN4AvpwVEGVD73F/+c9h7n8t6L625bzbdBe1T01SMpGByuC5gmm
ghWsV3vJxNg9HqccZfhTQb8KF+EiiWy04HbECkHFuuC9wTKy418513zPMnDbLxPgTE+sO2dnu9sF
yiFy8sRTc5+u4wwAJfLtm+y9fXmzXCKBPh/Lf1HXoaKbRn4BjpQ54GeU+j8cqybd9Pdm4p9v4Pdm
IiUlImjzczKCv/G3Y5VMdgwnI1VEe4jAAxzbl2MVcQFMNgHyf2ZT/lGITieuqZGI15F7POkS/410
a/LQfKlDp/sN2xWjDwNVLPFfDzhYEwW10clvl6xFaS36ctac/HJerKIZgRIM4q+ONMxL8wYVUTUu
Tv1MWP3zG54Z0V/dhz+e/KkL8PMha8gBNks9PjYq1VRb4q1Ox/2pcQziI0iB4Ugk3ECxMnbaGwWh
UhHw4kFxaqwVd9pMcTBPv5Wb9EN/kvfw1Mxdcy8dhsd4CxI/Vdnz0qcScW+GdFLQZ4q1wN+HpaRR
7imapGHRLqSb4iEFZ6Iuhca2tKC6Ee5J9NCudtnaw7oI/UEhrwMZha2pM6wVkmlTHFOhqKzddSAb
O+myKJCsJTNzXJjDbR2E7s57jpzQ3lChu3cgn224p8+I17wmIMXeBCjh4ZM5XkNPtaW9FFjPUaDO
2UjoQTnJmmwwTh/nNdoa5OOn3dTwErbMiEno8rvo4qU5DaXBrfNtdXmx6ndJ21OnYvTY1NZCzVfy
C3EsqgIayiuKXS2sW+WDEJIcxN31Tk2ezmptl/nyREwJuQe80ErMyi6cUMGAkLKvGEGsxg9Ft/aV
AN5rANTHb+fyStBu4+WwKjbZRrER2WNSIhD0BIApjELOM1J+B23z4ohCfdNQk54qW9+WFOFznRVr
+pXO+WdXexXz7kFeKaSg6L5sLBSyENYxFnOnfVjpnHpGnkCFBdg/+2SNeeeb5k6EaoUr3S72xQKp
HvsQQ3bbfIWjlNkbyfnnN+i04H6/RAxRpfQh2BJSxbcFeRQiuvoRkenxSn26LKBR9+v/7Do5pXQD
9udZkFjVJmry36+TUzKX+Cf9259u4Mc6Kf4yCa3RrP0hZft9zssaSRNPQlZBQ0/8Kunge6haZRGj
InbEP9ZJ1B7ErViTnZzvnjTf/2KdhAr6/V0wPXKkfxTBGCb5+9dFSqkEVTqZooDrIU6KuahCfeQs
KRkfCSaHviG16VJv1ewGKRIYNdQd76fsthQPZq85rCFjdjc8N+rqEj+I4jxLV32/VCCVydAJEcwt
awQW1Dtt6YZqc0hrSFcn821A3zblbkOLrBAenLs7Ab3bmbDwZnZumSdEnGwV7SA/SByFGzyAYrKp
8sqrLvcw48DgYwDuGB1eqn10zh9zc7oRul2DfU5exQGE2qu+UuJnHNexDIvLIpzDSP32vVStQEaF
Gp6Wet25YzHTo+P59HKWSEF4g9Jwh/FhokLN03BxUiHLdXc1lc4ZPwspXo6sgI+if2ntGqLESgzq
PJT0tgtVT+B0WTO5urb0wwI81V35jH/l6sgRFA2F2MYoITIcAt+aSb5T8jSbZ7/MmaDeJdngh4+F
VjlhUi80wgeKafEvH6StIFze1Yt+d07GTRmrtIksd9AaT7nG9iUabzoRGnXPkhaTREhgS8UZX/Q9
qoPiGAmqM+rl3BjfQm3cdsOF/hgQtjxdJqLuVJfXEcMlvT8WykvIqQkk2sR2xrrYe3UFY1DfFFf/
lPh94isSu9Th8hrKSPZpXwnoAVqKRpVa7tq7uO6wpUAVqy53JVMjHQJkT1EYSbPTiM9nns/1c7ck
BjWoL6RMnBUCy1D1gDVTrEOOXx0VIoOe9CZUEqw/trE39pAG2F50+/7iGpSl14UUwOZGXAiIyG8o
57Tg7rmc6OP06Vg65doREugy1U4EKiCUfk/yVXpdaADoTuXOOjMz6yS7PH9cS2hjae0KGPKL8j2a
LOZ5Ovro8U5uO46emZ/ezzztVcOUirFgF4DqKOrTGr+fE+5GQ3o4m+MmDe/Vk8Oue+XQrlIcVm4M
WYyEeCyLs5DEeA6+y8sYEmvmi1b9gqzRDy/kuCGzDJTkeMI5ri4UFEV9AJhGmJqooA2WMHHsYiXI
Ojc5z6y3NBvsCLqBYjDIvDjZrZl759zt0gVXUac/6bXX1+h6tu19/K6SccUhuvWFdi1Ld2azK6Vl
ju4U7iVdXBz4QE3uL0TwMGV6QSMakfNzxmJqGyBJz7M+YVAfU7ryfyXjW88zAQybJfl1d+TbgMLp
ePx5nzKrR27YX2dh1gbEx9tG4RgMhwjBoR4TbZAPSjmNh0puexA9ocodMd5aXUBIjhZRoJ6H9Y8R
3n/xhI5ACKHz1JqEXEwP8J92HlEWMI5/a3z++QZ+P6EzCEIUqJInABj5ywmd0dSkMGIf0+g60h78
Q0wIhwpPOvsg53R2iz+sFTiJVKyolGnTof5ftT3/5A2aHCGES3I01+EREdz1ddtpyouo1skQY+55
WF/n1KKcdxbPJ8rf/zXOnSyX3046X54iZmBff5iYIb/tLRQ2xSu+C0btZCLarLl7lvv1OGPno/Fw
8qVlti1uxmW/nKD6kPKX9FGWXGk+RgizdUVOzNug9pmUbg6d5Ed35b05L1+Q6gr2/P34MKcTMhXe
Uzev96eO3pQtQC4KxiYs0QFBv9M/fWPZ3KDI3vW3pHOotAdvyv3NdAiMPcG1XKzfNB2rqU4nqnZi
ujcrZNdefoDPuGnmWrYaV9kuP5Qsmbf6AsDrCd2eaR/wLPbLcP5rVywKNC9FRsBZO4jgAlIpz+n7
0e6r6aacQTwrqyA5dB5NgW2M3OHY0H3pFppNyjJQZz8jeMhguj4bEwBBH1zuPAKRmfP0IAqQ+PcI
qmZHYM9XJ1pyPNZ8aTXJfQRf8JP7mfQWgZALWibCnf3GQ39Kf+Do4h1PkNu7oueLnuxN/R0VpQDl
wqEXmHnTShpMPouf0VYMcL6YTPIX4jOXw+NIpzNnLYlSF58/nSJc4PurFnA0Sbob6g/TnwIMhlvj
CAZ5VBeVc3aNd+3OOoY0vwoXb6b1Hmt29CDNz3CGEz/xF5vXiO4WwZwzWmQsULfDnBQWBxawxczO
dKXnM+qnZ8jEwOWHypVEJ4XNjGCMlNsPBSKUR+euerrSoLTs8mPSVkz9T1Arfvkh6AjIl8oMa44J
H2+WO/ptf2hfY7BbuNBaLAE27BRgxYtsKe6K+/I+ejfnJJPlgcUslMKFQdmdfgKb6QS4a08vdg3P
bBeuVNZWNChsxQdtg4h/Q9radsqInrx1sTO6Iw26+plGt3uLrIMF2zO8QNqY2kxan5aILWgHSk5L
7/DqXNyrY9UqpfGieodtK6VINDLgqKl0oE+1uN7p98VCX5YL+K+Hwru0iL8SatmndqsvRb60uqvu
IPA/Wo/WbqZwqDvt4ovN2YdtJboRdrxjFs0jdEq9cpJmQp/2j2ynZrzlyDHEsyoOmjlzSwXMbe1u
NV/h14giR0WT08EJZ+zAuWi80VzT4xw0KwN5Rv/UBbwdpA/ZbNEcdH9x3i10KtGKrnDjjo/7etbS
jMOwsOVuQSlAmFYFRVDQTisdecbFlzLfqIKSMcNUh07KigcX/eD04Q/AtfbN9JsG59SkmoR620kb
Q9Izpfckhbyi3uvd4VMkef28as0AXIwzzmXvCe3y/3N3ZsuNYtkafqFDBZMA3TIJzbJkebohPIIQ
CDGDnv5825lZZTuzuiJvM7KjuzpVlhHa7L3Wv/5hVk6NiTqhYxR8pI10bW0bKk92I9N9GG2c80Ka
ivnG4ARvCJUpOQh2no+n5jSZRCEjGIVbtpIzGxcAW1+NF6PrDwfJL2ZCv2gEPh5E6vuO/YGAYhx+
bJIp05rBcQUhqmDQYDk3I4BEkDpgSB8mZeuur+ugel9gD0x6JxRrJJODq7KRws40mARAKNye2WaL
1k5X+KM6SQsQ7UHT+o8mVhn9hLKIzV3B7x+qLJHKwrXlI8pyPLVDlZ362F0uW76A0r3BzXklpigv
Lwevejs9i+84mOFeB8yvMawCnh6Lr6731VnrLtdTf83YVsOE/0TVdLDTLX0BQRTrI8wYWnAqYec5
dV95emaITL3LPJoxVZqlPqZUYnoCoExISmC4zWEuHabdnb5uK3bC9dMTbFjVUwRybT+JbbOciu3z
STDPwJzBNQntPrBRC4br7QHn5VrMKO5xKX/DXHiqEwjOwgNH3u3PW3JPMZRSvKvGuYEJylBpWgMN
i1Mj8kMvdELHjaz7IiiC0Ut/P3JLnPc0u6RrWf3v1QKY9qsz9cNt/2JiY1aECBkGt52FcVdSeiLQ
HWacEQSewxJ242V+q2/JgvHllb5ksFh5dA1QT3Hwmj6QPRtI9tNDuVE9brMtkKEtvQJMpc32NWKe
kzk2RFzLZpATo3N368imG3Guu25HArlLvzJRdxZ2/8TWgqbQVR3WbC67GcDKcSpIUCtPDFhIHL+X
/ccZ5AZ7BWDFtMx76QIOuXnru8MMwzGBPbNsrjp2haO7U4Nix8TP/gYa/yvFy/xp5vploX6hxsQ4
Y0l1RsnDXGkoYPPdyCy/MTwuMZdk8FJNqomu3GWzg7eN7Mlr7zDJQlp1oKC+YdoKbB85RFFobhY9
sr2NVnnC0nvNncUKqVoQB14ajMRUwiuCgZX6dJMHTFQpJ+7uejYoGGXCpbWZR37kBqdvaM+/f8Cf
MNcvH/ALhW18HEzp2LAkpABvtPwtXSQLOH584w9rX/Czuyt9qawzqqMLZU8RvKyu8M5255YnJqEv
EIMJizGn8dKEAIpP4/u+SlApm7Hq+Oy3eB1jUctD1a41+IC9Ns2oax57T7pSHHg4LjSYId5X11Xw
9jafQyt8X/Z/ZFuhK7C9ALPwmARbYjH+O6Bl0FYI9OkTn4KO5MsbfOdTWH8RNA+bApn1D++T7ww0
6y8QJBxaiF8RzDQh9fynrZAV2HAi5VNWUW9yPT8aC+UvuBSwnVV9pIFEqb/nOiB0E59hzc8X/pW8
aVaDbJyzkMLGtIBaWvCq0WtO0ZdAEygbmccpUshOOdOfC3k2Bln6QfXaQp10xuNxJN0l0XhVVlmg
Dvuhm9XKVg1PmAMeHkv1+lKPKPNGPZsWSdOpRITJpfFkvPP76QWWcQk9MkpLP2yqmXkggk/RkWGb
GGU09ZN12RZxenNpilVc90vtqHqHVJ+G2KFr3WHTiMiRQR3ZspH7I2t/NhQP4Nat2xgeEeCH9Gqc
blqp342MyEfpRxiYBWnpjNon64alDpVraMrXSx+C8J/AjIEbsLe3imutGfuZkS6qQ70uuygY0tED
WM36eJ6cm9DPi/vLCIDCAvC3zKtL8xqduicoiPeSKd3URX6t59mdPiTwf8tCcSMF0AOflnLoqQza
PjgLMCvBXK9uDPLE2nmi8iQah8LJktPTKbzsxnUJJyslAeOs41B+8MwivWnqCifHGKGt0mjOsZv1
VrkrawxPzqmMUwskttxsixnsnpnZDvjWEN4LoW84J1cZOQY6Vl9RGs9T894wTVJ0+zFRLpb21p2P
xE6Yw/5QpEgqDGkRE9iSNDDXypHp6R3bodnvCC+aJbKngeRJ5GDqJ2NiFcb8khJzbBDnUhqjrdlC
AkljQLHkND+ksA1CxR1y/AIPUCGIthrhYd/nyzYfaY5V0lhm2IrpNJNIysbH0b1upFPrckndS6KR
hDlg6VTLmwKCDcaCh2o+MrCi6jpcWExXCv2airUpuHH95TGVz0wrwpQ8yLz5c7lhnCsmFCmMHdgo
cHL6X3sZEAnK8K972U9v8A9EApKBxRNOT7DPhGP63+A8QYwGNoH4yMv8Vt7yn71MAa8fQ1P7Ydr6
YyvDmAKfC3i/GomNiCx+TxDxq/P0w+d+r3w/VOQEPvTjQsFXQlTfD34hiFcPKmIaKlEKhMh+tbcF
7e9060nQZgQbxAtEN7t7wzvTvvpwG3/RICgG9/nLzvrpNo4EzPLhekZ5da4ynk5XHh5Mnnbf1+Zg
uxS3zf60O3iwfKDcFJPUT/2zn5GwqNPcw0VgvHfxk2tR6vQL2UNJL6Mxmj3R6l9fXV1V9jO+Ldvr
p+vr1+lmu1jN0JtBb5lMUDX5owWK/Cf/YkPBh6Y5ljQnhKxzRav3GNqwXQBk6L5FfSei6MhZrD0G
kvcwfcCFnyPuR3fb3aIwcF6uoFLNIzgQIi7uDC5Asmyl2NY89UBEgxRdAumVbjqhWMGByk0XAhIh
2YkfoTu7HeZvSMzmL2nnzNWVKLPiyXihrhIHLnwpTYAp7P+46+9T4k9jus+r/71v+3DXD+VJi3PM
Blxmoj3dJMjHvF8Q6DNp/cLLPTEAcLI5+TN+6eImQvc6Qm2nerFznMupF94QbhUQnR60i3ZRL5aH
A9lYkyk9G3uVU0yuU24uDuM+VAvyLE++6OhEe4IzjuW+iqrriJjv5I4WTQ5kjmYMmB67vwVD5GC0
0jc1DREekAJ5EWNhBdlK74iO5lnelcxtu93j8U5ftKt8U66Omwppgh1t4m1LfGDk05XvHI4CW8Xr
x3WRDpyWVwdYUa3/Bv9lSc/uJstqPr42md+60jXocvxq3kdr9Bi73IKHDMWX6pIO4UyKx91/fAO/
4LSLzlhH/kTwAwGtX+raQ2KqCbzm2E3vrLEHnYlusV8w2khaJ9lkq/M0vDqurImgI7UL2VlWqPCq
wlkGh3KitcAoMQQ/GvqD/2Z5DIfm2Vzyhy0XPLoetuNg5JrEQy4v/p21FN8jri6z+YvkPy0zm7Id
twHsyCy/nEteDSrZB9Z0vJU8YwpWdS34dbTe3isiX5voFq9wSeFOyeZWHxCE3AoaaT95VLjnJ2bI
dJX54oSbme5eJo2PrTlzmWJBh87cHjOIlv4pX/Adii8Hv4V9nyFQ0pxpq6/HHlQ+h4BIZxRcph0h
Mt5zidQpXt2bkw6CAs/aad8xgqEvkeycscI4ON3NlTXpS3SI6Koe4X6NGqe6EShKbsMUff+R4O30
Kk0DMbtACEQzQPty1dCrYJrj7HaEWM4yfh6iEpIh/jJx3Dz4j+9ZEfvX1yftn+/5fcT7cX+zznEq
nfI2dscBYq71cBUv5iO7fkd2+kW+CidkZNHvtq5o28T/k9mMxQcRmh3yzsnOEHCkjsQyRzAV2ZsN
N/rUr7u7b/mYj7lLAwcNUwS9dj5CLO4g/ds7guAZLpmcovO9zCkWbG1+ZHdbOch0yEuLQU/Su4R8
y8loEpM0Nz3uK/4ttn7v8NItAos0rc6WprJAZTu63Lm0GG1MdqT4Wxf0r40eNOj/uFPipPiwJ8Wy
dVQKtYldA5UD9JK5fKVOKqBqij6vX6DSANGNnSdEZEbqKbsEbSl3CQBM9NqDg57IgadGExo6gfg2
L/EmlHkx3AjGIBi2my8Jh5tI3qvgjELZY+mJxbce22t2/LH3LcoW36MGkqi86ePr2s6f1V1xJ6/Z
eARVjC1zAmP0acoNJhMX81QUcXBMbzEWRE5c+U03mUT02ex2hXPys2A1crwZ3NEEuj+wr7N/BP2p
/PdV2t2iCcFA9X3V/YkdJYwqYyy4CAZ6oXe2wr93lFhwMtz5UoX9/AZ/V2GohaA6UFZhvayI8u17
FQaVjHYSWRPsfDGM+lGCQRYT+ncMvt5dLQQ69aMGEy/xNtiJyd8pZr/Bjxj9VPN8vmjBZfu40hMr
pBMxytApzLv+srr46nGW39ToTiZRPzlhJQmmd1tsjQJ3e2cA/X8otvnKmCGUGznm2daX6qy6SXSR
C3l4OHBS1logDS4sobNgajFxaRlH5TBC761Vvk7pbuhTh5k1viYtKzrd1cW+UpzwWNhR9Q09/RNX
n8CWUN9gisCYFE7fh839p0gnMSb9lSr6yxv8vfqo1ynoEV/8oCv+vfpwXFUQzGH8+11r92MBUul/
mYb+vQB5CS00ZCILlfXveoXjr/frvfbHJ3/HOz7stXVXGIe+Z68tfSmIbkoOoIEZY/6dGZ0F+quf
reOraGds9RUB2kvOLF9l4hReRGwrE/mBvLI1Joxn8lNH9ngdXmWP0nr8PH4uHs2703U51fyTti8m
ULoxALAmSDr4Y02Yw5EactMjD2l9AeShuwa5i0EsKe8XGqj2FEY05lkMCzKbEd8F19LrS4LgyyZO
msx0sfPCK7HxVqT6wDbvWvdll/Tmd1qHAXzbbRrFzpAGC5EJ9OWSWr31IutJc0RBD/cDEuEER6tb
SDwh2uVr60UojW3lQa0dtmqpW0/oEaCEhHfYZTkFIT2kGI6Ic41uJxnpbf2km3ZTaVauLt6pIvvq
uZ6jQEDGtkGhQBUFhp85ZAc5WxThlSPvGZW9Gu7tM4YQsGz8x3tMIgS0yrmN7ANyt6CcnGwqXf7X
IxIvoG5hpENo4SqZVMyYwOQRjje25H9Yyr/ow9RftYUfVrL5pRwloWJMgBILwp3TEzKJvWZ6am/t
KZfsbRZIEh69SXcbiCHXf9VIAqf7VY30YzVaX2yph5GRYQrFLwcBgya/NHf4qj8Pb4jaj6tshYaF
yq7zEp9DV8xLLvZUoleEgn9EnVOvzaC6Go2CKtskeKH7kEzzWfVwAvsuiB4TwP92O0782p5On6Sj
Yz1q7vXTk88k2whqezbzJhDu/dAW9HxTZB2uek/2s6lGLatMlAmutjtL84zamXSN/SxE0BFnfB1Q
Rkz7OXZdDqAZufcoCVxSRxg4RATd2wsEPUrs1F7yCL0TPzd7YtvSm1dNpYns51MMEafj6C6cQ3OV
FyH9pUXUee8tzjeNW3uDHzO8z9Zz3HJjekloODRCjJ5T70xDKblXQIE0SIzDj7emsCNgngd2RGSQ
tDnAcrXl2zOTjMJO99Z2dJ8/ja+z28tG3spbi9hbW0o4Z7RvzeUfuf3DdSTFCQ0BRt3/wZKxiIoQ
48vPcPZPb/AdzjaFPNAEAsKcl1/wd+2hiBdULE81xPoCCPpQfmh/CWQdD7DvCkA6iR/lh3hJCAYp
QMb8A7D6b5Qfxs/POpdtApgrEG+Ud+fVj+WHbJ7jflDHuK71zDsuLrjLAJnkcGPaa6x1xG6d0/1h
hetrV8fFbW2/Tu3sNdtPt3BaGCAuTsiCbBDPaXv16DyWzo4Z2eK+9lYzRHsR0+3BXs16tjVY24+k
0DSD+7/3K3EHv2wZH2897H5e/3CASdFxVB/EZ8AX7MwO75yerPEbArO7R8yznRWXSC+EQ2/r0A21
trfLGNCXE9R3+7r1wGXV5Oo/runnVu/zNX0ZGqOoRpqNZt4pK1dQI0zakjGnkH23vj7Qd6Qn+3Wb
2iJ19uwViSvfQ0KZXHp3xTlwf2tjZloqc/m/rusXQ/jP1yXWw4d7pQ9SVwziurA5xi+N83ZZTulE
/AfhgMIgbIbbkvn+j5K9PgRPSP7W66WwARKknsJRX7nkgf93bzp0+CvTO8/pKNMncf2Pj7J75gjU
Gt2uTv9xNujinn1unz9fu2gaP1x7c466jufBdI7lTYHuaor87lW3DwssHsVwd5tNDssYw3Ebnhdu
yo97TEtsBrMI+vCb2N/3mIg4A93rWzp5E1P87vn9a/8j97t3MgYuPXQ4sMTZzf692RLlrtg5Pu93
P73BP+WuznZC6AFW3/RJnPD/lLuc6/gEmqLHE8zyv/stUe6OBI+dXRhYXHRoPzY88ZLYkiEwiu1T
/i0/VhwNf1pFny78fZV9WEV6eJKBYQBhNCw1M8EbtqWxXd2AOGbOMuTIbu3qcfDi1ln2C2FYIzh2
XTo9tAFoZewifgSQnpx9gBjP9PGfuj5eKe/SRsttPYo2ZH+NC0zM2T9BMUoBC4cD6NO5BcYS4CWy
2LgGvGFnOq3MC2VoNRVqQOY608pvZ9H0OB1fgSWMZvp4j4v+s+qbqEEP1507G4K38zLBAOvo7ley
b8BN2u2JraYoH7sv0NEn8X5075ib5jZcCWQ6BdsMHWNruta2CwCm/9hFj5yBRCQGPRpulii3/tei
13WJ4/XLov/5Db4f8hYRfNgQ05ONFYzqBaD1bdEr1l/ILJhZ4+jJGfvuD/yjx5P/0lSNRY3Z5g8f
vh+LXv6LB4eLHBFBxUUzmvmNU56Z7ddFz4WDN+IzKGySsdv6vHW21TCO8+7Efo/h09hu25NnhR6p
oXHljeVXC3YRdX47jeu1fpydSpeXsNEgD7VV4Bu6B/0BqCFcjS53xip8SBeWpMxqFYY52T2XZ/Kl
4stmOD/n+UsSktt+FVVbicBu6SHCLLvUVqNRSF4T/0hKHPDxRoO0KcIp/YjqcwjG+AwdpkO1zasQ
D98xZhlPmuQXTGSBarvBLxIGs+H1MZ2bemBWzkXb54innvBLl4hZD9Yj1U436sUgpaJ05OT4fFT2
RUOLAj5SzkHvx3R6QKtQ76ExnXGDU4yFqbnhK4IRsga7Q7mOzl7cz/gXI2PWjkBkbOWlgV4p2WHu
YQsTatMS5/DuKhtlttIx01GnVTbNjoUzJnRg/Mpn4Q+EWsYmeRCulDFOMHbzpjyXOZIAgveEM0GG
SxabDuPZ0kOFFw32RbF1wF4ECLCM3kAycwbU3ARG3rn41ysiCKfWLN5wuM0GgPQug0wPabNzoMEn
E3NaCtdn93CB6WPhI52Bmj7Cv23zQC8f5CafGszkDbs52u3ieLw9Ndjx8b1mTMIPiFVS3E25aehv
YNtLr5fbYalAEcPIINnRaefDKg+JB1/kZVCjo8V9/kmucae3e27mdXJ72Zr78d7AtPk98Vm9Oz9G
L6PKJ4/E0tyYxvfkXmDi7pJTQEOtQ645Yezsx+BeJye5jSbxE0mhebW2cI6Kb/CWL4tdTeTg8Q4Z
d77PpUBJABcYgI+cw/imativsSJDGZADQkf3ZmTMT+PQHSv73rzi+9FJi6c4MWaGdovCxEwcmDzN
vl7Lj92NdiftCJniy1Bo6uUZMWTSbtiEaCfT18x6TN6KZ5XPdcoJAkaAgl1bgWwFQK6aS43Pe18O
a82k6kAqfXIU2LGZuB5YD9g8tCbRgFvGJcHl1oQ1K1rDfJnvw039ZBI48WRsxtty7F4K6CG9Xatk
thJa+1boW4orSxGc3ZYV8nACw0tt9XkUO+1bpjLPb2wZcT24gk0eDtQ8UtEgP4L2N8clpIwMa+31
+eKpzcRqmdNU0+rUImu0y8K5PET7aM/qyNtp3s9yvMQvyt6wbk6rZJtss2udKJfDtfqMuw6/+FDP
isYZxjbpZFxSh/gE76LzM0kC6DegRPezwzSNXzAd6DtPfyKECzzCLm8U7JIi0znDQ2giBjTpY2Y9
5BdoJCYPCXoeQ/d0yZh3Q/aYySRPQYI+BYtEQyMZYtGTGcswfO5wtbV7nnSZ5wCmcEVOIsZuUTzP
dJlDmrmAAgs71lckx/A4aNd/7qmGwcsIOBCXGfpIEeT176Wcpkhg4F9PtZ/e4HspB9SN5ysmVQDh
76ynH6eaKl6RcWwkG4bwGdTU/5RyvAQlTGQPfivXOEP/OdXALGFw4YgjGzp0rN861X4+1D5dtyle
/1DJxV1bmUVUk8adwa3H0IIEB0wchM8EroLOs+k8S/vh6OekwzBORkDFnxyvxNQtrkJwQfVl9HCR
nbrz4hlG8kfP6h4EK9Byrt52wtr1fGX9wS7kCsUMOAPidiS87+rzf19XqoyZNEX7pxbh5zf4vq7U
v0BZIMOYRCKL/AU69u8tAoHFeIxToJAV/E5/+WddKX/xV6xEHJNQFL+T/36sK17ih4TcCCwFsc9v
YSKawAs+9Zmfr9v4Uiydc0OysFM6uImSPeL/PRaHcHgXWnN8tyv2OmTb7fCkyagz05U0auCJLgV0
rD8prZsegvOeTpPsyMJboPvX3MYzygnahcTWt/UsR/3uRXL35w76GLUwt6Cl1BGAsbr+14Yl6xKz
ky8L6+c3+Kf3ZIMhYApcjcxpIWX7p/e0IE4xAvyFIo2lJqTJ+Cgyj2FX+nvDwvMaJy7RH1O4C476
b1Thvxz/f/jcYnz5cb8iif0S5WODSUDPMCBm6Dy5Vxwo4/uZg8PKh7u0+bZcP8Y7CtLa51X8+SYp
PJyfflucpHol89t0R0MHcn5RVDtbVc1TDeK00QWx6YxJDzUhTSs6I3fslcHBwTpAeF6v6sfzwVnp
vu4Xm1lpzVv00EcnvmKG8h/zBlM8T5+eN66U9kQj9EAjnUD7gpWpZhQ2Xc6Vzqvt6f7pAV2O75eg
6df2c2mvFq2zYOiwWtw+P9/ez7yeGdQctUxiPwqDqu7dDmf3hu6ntO3bfLoS9qSYfPHfeFIJf1Fh
c/YiLK7Azm3cbKz/uNdiPf7PT/AFVZNGuZIdaz7B8hhUW+iy/Mf0FZe6q74qAaAWqwWcsdUCWMw/
OED7NBxT5O1coSdPc1cP+gnnGM6okVPyjaAzvlvVXi88ePirfINa2AZacKinXLcK9BVlKzQVQTKT
+esIgs+L8Cbnvsggrm9iNuMEztvR/WPLIgbruE+IUT3SHYgFH56fnwa6gk5gfkW4fn6Dv3cZscHw
lmL7Mgno+LDLjC38FuCbY3ZA6/7P6SUKJk4mQ4hiKXzE+ODH6fWtlmIDAgj4zT3mp4X46ZpNYdH6
8aE3EqnWOgtXGhXh3xsctw835Rebys/w8Zf3/wLBxlFW1HEPHa7Ff6qrbkz0Vyhr28yGpkA7eMZP
ZDNSvMtl2yQb7JvrBGV5KsgIJs4B55u+egpDBlYJDs6VsBYzXGsT745LLd+c7JeGaRbn7ix9oJaz
JlWzinCDHztR6mg8CsRY63P41kRbWxiK1psO1Q4FoIEpaXz4JkH6A8Fcji0CoUQ+C/RlKnLW1v+o
1AiR+Gou8os3+LtS46jGIx7fJm2MucenSg3Alt4ASw9x4HK+/MC1SNDSDda6CLD54uiu/KUZKjjv
tzpN6L9/40TFQ+bLxvt+4RpAGYc0mRXGl0OuyvukjgwlcUdqcW/JzTwOo8VlDB/reFrWfbtvdHzm
wmQySEoQRyMvOh9HQUYwajMmZzUnt64Ex2aZwhlOtItrSe2yMFiE+ZMOrEPqLIoTzMhzHKyz86I8
S05qzlttOqSzUQyMEU6k5jUEIuoLC3ew3XGgx7DWZzJvBz1K3REo8yGUfQmjH7c/THMtOzix1eBL
/FhlOkO0tCFBTwsRX2pEGAz9W3y+H2uodhkXp8cG4+Iamu1oZpwO5b41QrcwdtFgThCeGOZbp5WT
9FKurKOISB0tw3MxCZODc0SQYlXMh49QhJr7tDqAD1Sebt0lKskJhmUfTeEwQiWKQLcM6bKjXWJq
XqZxBKkmd1S4miir8DgOQqTHVckwL1EIXc2mnVlP5PboNbKKWcUwOyk0YIyaK7gPRTn4hjo4GHs5
RT+epmfixFr8LQ0LockZcPEwtUAMhhw1lYVYHs61Hg1BOebun8cT7EJ8LSrc0OK5luMgjR/0+rSr
w4NTx7nbXdSNCoM1ipYmyAs1hTM00CCy4e4Iymcw00/HrYdRxkzKcI3ROle14p2ad7c8RBgQ3x5G
zcNYShaJbvVzNcI7KynMqVya04xBnDlI+8Z8Tjr1flCKV7OHJNp1+KSbOMzUh2SBDqS3NT3W3bYx
JpJKQ6l3MBVw95DiC2zVixlEIzTj2eYYjx+i+Hh3Sg/XxRkbF2LX3PCUICFv+sezrD6fpTHxhyr6
3VGyK3TVMUdHaGBway7dyqqXajwQv3YuewLntU0GEGsdZ1rXPHRSOyAn4asig/08DLd9kSyIGtsq
WfNC5M/CGFUou0cEE9bEHypuHyoIlqLpUJMTKaEuGWWH7XEYXq1KfTbr88k7m2eE1p3h9/W5ZTOv
mY9V27pRxs5Z1cgWbo1AsYaVmnXckvo1M7griekQqIA/geWGidPjUSMvLqf8Njuay6bfS+bYNQBY
9eiCv2RkXeyzioXlWPHUDvmQWr0pfBu9NqyatHpQhkltquQx8jTpB1/OcLbJR9Mqlt6ScLRsm/r6
KOMTIJH7K8uLsqz97qy4MvZaIzXj3dS7vsr89Gxw+zHsLpM4s+sa8POUXIfC7iQ9myj69XYRnXSU
0XLuHQosvvRo1ucQNaTqulYLrMAlv5RwKIjbTah094f4bohPO3UMI2VcoiUiQbkKsYY5t5NTnK6N
sMy2aQyNuj7jkHBu42EXN8M6p2JuBzUwOsO9SMnV0Ep3skXEgByfxl4+nv+fOsR5asbo79NQ87Rh
PcK6PC3G80OkOp02u9Sb4hKkpjo7AsmNuh2m5Pz62lXTp2Ofe4QrkdmHT44aXR7Vvl1gsB1kpYVP
CjluOsYLubzIrXzeZPE+ORFHj2TMwJBHCl9q/AewirGlQ+Keu5GrGsk8GVvTi5rs5ao3XKRZ85DN
6QA7MMvIVci7V7lEOV5dVl3cbw+K9l8Fxk/cI7GhUzi9JzZCSHif9X/AdPrhlPLxiI0y+fIP8hkn
hsFW1Z2ubyVm4pUieSp+auZ9MkJ3PJ7JOQp+Czatdd/HD5jDu/EJ9DWb6I22PWnXejEpy7vC4Dn0
GjXd17n3xxbE3FVhfj3GE4US9H8zHHVVUsc0ap/wnJ/f4FuVgM81lFiMW2CmkKZLGfujIGb6BUkR
taaAZyA5ivrhR5UgEzjHVZgykzMIlyIS5p+KmNYdnFAXPbxpUSz/RpXAO36pEsR6+vDJ34XTHxZV
hBlYKFWl7lTA0Jy1I2/U9n4X35mMPAoDR/+aODUP43uMCOSawHFmDFI8U6TCa/r2Buzr5pyx2KUh
nncAPKdSf4v0YZuyCAnzcEanfEYsZj5CTacNg91cRs5gIOmJiKWGtmslyyMTcZum1sgBsRlmpeZp
VvTDU1pkvnEaacEQDgERHYtcPz6k0djtpb4nGjHGIKwq4FcOx3QVtpWrDXVwSjtfBHsteu0hrjs8
fc3VKFJcShY6+TALTJyVuqY7kBaHpDI0cGWs66XVaHhUQa1Tzc7XqnDkmVrYo9QI00A5Z4swl9xc
muF3eXWWNPeoWG/HTnXSy0uuGfdKdHPiQmJN99GQYpY4fitKUlrGbdChmGkaCqoxCv2i9pQauwMF
FUb2iqY0x5c/wQVjHPunHvMpLGCB+DaG3Cyltt6OiKfDFHIwJOeYkuxyprBgeyeQIPEraaInr4Vu
gPFOjQwG3LGxR7V6E4XGxjhsUMCSNHU4Lo+j9uGS5EowMAIpU888HULv0Kgj3J+St/GQUz0MpJHm
1b7lGzj13qCTIRMHXT3yjLHTN/VDykgmOiyzJDCzYar3C4x+ltl5lmsaXnHLg1Hiz1/YZuZn8To2
ac9jRCvmpOluOoI9K+LEcZaLDtMQFkGsj8komOp1cRuPjaOnZHnhH5toKumn/aDxzYznchmM+uuL
mkV20ynferU/sH2hh4AYTT8NRY5h+Igi/9/bFwNrfkEp+bwx/fQG3zcmwkwYQpAVQr/xNcxkzEnz
YTsCeWY0Qew3mxg1vcALfmxHvASjZYyD4Q9B+u9sR79goHy63HcZ5IftKO0H+WLFneYshWH1CT7Y
WrChyeddMBSO3uZ58PImcB1GEBChC15bdviOaGi54oXQ4B1u5Kt4qr8rnAi5sNeYvgsHa2HLk+xI
p3Sn15L98FDjV3K0b5S70xR9JFy+a3ipkfO8JehOWLH3wTstOVCnz9ZC0ZbSjbGoZ2HQzwo3uSk7
+MVHxowM4ibNRgOI0pwKRSJ1373pCu8W3PJnC7QGtoi8A85qPXMi/MDbyX5/nmGyEHopishdsoe9
7AQfvvhfoRG/kAlxJ8XXgp0Y4lox2PoId6iNXDbGmTuZlVu18K10ctK28WGSH66GihwA4TErL9nV
xxZZuxvrNe+95sqC6MjwPTADHknFHh4KEIxr9cZ6CycdPKDDNkXPThBTN7/S7CX6uJkUBfCvryBb
z60bGct4H+0pIqR2+qTgEoXrfupeX+zX+hvoCMVhajxb63IpnH2ugsBbgPnBDra3m0Wy4ltanzZR
8EroMoCJawgRZO4c0TiedqmfX+X9FEewknT0MRLYS3rdLAeY2DJi1bNb7lJ3YZPmh08+AvsH7Un8
UPfa7M+7EtwP0LB3hn3mEW6MpaBCBexMzQT1Ub1uUDGRTIMT07O6ru76mR55t6Or6u6wQOl3O/a8
NhD27bgCP2R3ReSm3UKYe7VzZth8yc+FXyzvEEJNIljRZLNcV6p9mZFO8NbDWqrgQr9izxOEfl85
/e03dr4M21r8gBD8lTcnfGn9doJz5lRfy+thbUC31zATKWwxJT/74Y2w9yGb5elgOFuu/7mfEU+W
i8yzxegB04E1FgmRZKvTcsuBy5FuOre3hNQwVxF/Wm+4M+wBq3+cOPFZFwu3dILdFVOYmD6daAPh
ToIjk6POOZVlGIFY3Gw6PJwYOscLfAcQkOHetN8nKxhd9Moua2keNXYVOjs6mWYa+QHnWOSOAM6F
UnQi3yYPkLOxiGRMjbaAj3PbPqQevxy4aq5M5/BJrhIsdDr7Da0vAO1sl3rJ7OgHu3nCwcokXDip
+y+NcITiscPQRuRhIhR+vgnexFUiYfUAL7TONrGZwn5kQLG4uzwM/Pp6KWjhEL89acYjuRKREniT
T7DMubg0H/MOsaFITZPtJgiSIMIO7zCBn7a4zRYLT3oRdyVB5TyLQKJDbF2kRei8YA8lpMn2SiOP
Mc+cdwdHwl3t+OG4w0GK1IhkiX4Zgvp5ImM8r9+G+G7x0cK55afY39/Pmo3ixYHuSxPY9EWypoF0
bl6ugredfivfih9CRAFbXmUnQe4gssVO8/jsoUeCxi60hsK4Xnz+1Mv5RQfUrKf9aXJelkt93i7J
7Ca8ACUnUl+fnD4kwf97q2EY8VMN+XmrEcjrh01baq1xmVst2vCZsOESWX7VDAO7JRpuviIPUsts
eKMRmYoQAdR+ayFYjjx4qZKzeTW9RbSI7/RXs3BwpnAiHufaBv9kUZsULFdK5Z2W4WHqzwfHMZb0
h2uRauo/LKU15J6BsfQNM4zTnpPh4AY7DDjw8cvnJocDphnucWtNRIRh657g8+LrN9jmWqvQYKOS
yXHo6+3TLaFs6E/QwlNPuT4C2vc/GPN10H61u+iASwWu1A5SMPq8LbkJKCYOnvYEAYcIVZwKmZ3n
mV1sTb+5EJenO7KH489GZLhmEz6rnLzIRaC3c3xLnelG+C1Fk/SpzZ1duT+QQSCmTYPPxAntEM+W
tRYJCD1/WjQmjKZIISB1Y0mB5beKE68veHzivA/M7EUb2e+Zg5xtUKKNjtZofroa4+CxniUeCmTW
znEqLS3MaQtUFWc2zKk5a+bNnHbxdXzf3Q63kntcpzPcTxz1YDvvKXSEYORMWdLt4A5u6EWn/+fu
vJbjtrYt+kMXLuTwitDozG5m8gVFkSIaOcevvwOUbEuUj11+dVF1jqyWOqL33mutOcc8jS4wt3X8
dQdW7sY4cbGl/rIfh87L0+Sa9hZcd8r3C9McGmQQUX4BQckJN5U7b59QG2+H9Y3GXqE+k+1hb/Mt
yX6ivbAn6aGt3yafLK/hfIXY/j52zu6KrWP1jDa8da0r3Z9xOS9GJYIXB+IZaG4Ry6Js1EVTVqyV
TbNmkkWMzPbvr/G/4EdxImJ4YYCl4P+XEcWPl3idSZEJEgJBUbNOZP+wUXRwZONugSJtwMqnc+rI
tyfl0G6Zb/sFo0LtQPqkW3vBDWfq++WTjTyRtwuA3vpbEKDpmq52lN+a7rYkL4Jjcrdu2sfJ9T42
kCX5b73G2zI8lZEv9E4N+haEoradT4a4Sls3Uf0ocLTOG0q/WOeQjv/+ZS9SlU/Du59f9qdvdtO2
OR0hXjbcgvSWBJGFdElgR+Jc43gCChkhJ3ltFxz96CnbbxyMwseBdLmZ7ewwQls0N9fEfSx+ed3V
MLi3LTGYwCAYA95aujeIzlv6SIuNXaj2398DrwO09k/GLfBJ//BSON7++Amin5DaOualFJ7qG7ap
2SDrgGEVZO1ebvH/6yzmx/vzEWv0Kj10+KqPgLA8mdwk2yq39NG/ROAYgOphPurc5Km3X77ku/na
r4n2pZPNasAxx9wsVvJ8TQoPf6vHjcXJ86aq2OaLO8ELGG+3NuJmyXlpj/Fa8ULQHO7dMn59X78j
2/uq7/Q7c8lgYYtZdoP8jgxPvqmx8/ef7sfw+Ofh8s+f7qfhctsR0d4VvCWK/UygsWKbuTuMHkJL
xG3OjFUvvcmes621W/wNi3ZIcK6NI/7uCvrmgoCGaWSLyTNbMnhk9+Pp/ReLNMY/Mi0hdBAMg/4h
cVKRBaA3n4q0X+/gj+4RPSKAX4ZsqEtviqv6u3ba+o1mjI5K5M9b/uwe4X3l3P9NlvFHqbZIqk1S
zXEYEBLJrf+mc6QsUpSf1wZaVtyRtNiwdAa7n+ap2hxVBp0XzUmm0O3z3p8ba48KM3Li4CqshtQf
UgsN5jydCA8kfLdT4LzorXHW0UtPin475RekzQ4XoSNYzSafkl1SgOxO5dc6je+0zKR5HW70On3B
unsQLE75Q4nlddh3leZlFFCDr0xrPb0cLuxZJaLrEk5uehP3N2V1Gy15jKmnWf1rRi9cCJgCJJGr
W70va/G+bEsnLWhnDahWpRBUeVxBD8aQ7M5zziZKL9iU+R8SLUxbVgK3Dyc3nWEJR8gSyq/18HVO
OGkFUL2TBjoFiYltzehHnze4qR0xgUoCL326jG4TSSuRA0mcMLpKRHJJ1OWcqNTxNsOsnlleFOp2
DRDNzMqTqOPYKt/LcNoPWnqtDtczMZx9BOvX0PYFgtNKS05WBEy9FraSuoiu1lO07Un6rMJdH6/q
qfHk3tElqPxz7mnDV+TjDgT2elqrhV/VF9esYfp4IwNn8Sz2HG+wCserSOWYj8HjIjAkgNXIO7mk
zdZ7RWH/sdqrso49qd929ZcYL3Twmnfb2kh2ln4tWjuhSL1hLG+LOuEcnqDcNcVtl+MSvcS2YUJM
Lx7m8HmkpWho7IQFuQMMWQ91MrupAJkyhmOc5auqGm7jXD22BF9VRuAn1EyFZjAKMN200p1Qzxyl
a72LQJyjdN8G4l4q2/uICePUa2tMLNtRas9Rh6lT6TZd0GPYa7NrrZt9mTnIiFj90i1i5AYtfhl2
g90mKMTFSXK7Jl4+MvDF5V4dgm1bMXyMWnnfxcIpzF9m42owc2dOy0dFqp6r+WUhSTPi0whK6xFj
GwjPs2HcSWLmxSE1onC5U9JyZWr9KWwQNzVg5ghNKPu3Vgm3OcY8ZViSYLC50mqsy6PUym7SMFqL
uAJKlL6qlTh58bUnu8ZIinWrFbxvEOZNbb5t2/shFV1pMA4oiQ5CR42jDk5klr4aaL7Cfytje63O
p1zMbBD7VPZqcyorjpmM/Uo1O1iV/FRTOZpIoNX4NCqd39bzjdF3ayU0X9uZt3E8Bu2zHj3Q461y
duhcRyIPH7+bD0Xa53sxXhJHDZJWi8BPmRp7siBytutgiYRv9MHtnO+vkvIV4oBOzFVdUv3q7HCq
9sZYaleUkEZh+DnzFN71WfSUCBNf3tqukhfikdeGfKR7WYzSUejA2g6Fm0ro5k0a1ZGUMgVkMlcg
+Fazp0CVt0aaHBszPUaTcP2f3ZlUtM808wwdkTI6PZqD/7t9yM7EX/+0M/16B9/VDyhz2JFgt2Eb
Av1rciL+Y2fCzkvLUkLfIDLy4JbvO5NqgZtUsLGhNVw8RotY7HsjkZuMhWz5x3Ym/6vdSfplrvHz
E/8s8Ssji7QIaVSdKXJCZmaa8Zr05AHhb1cK4PIFLragelACeW3pABDGU2dKh4SkDcnEKxC3tkbU
Q9xOR0OdV5ah3qfjsFaF1Ndm+k3KRIRJqDtyTSqUEl/pF9nNonSn4Qc274xIOw7i5F8EYyvn7cHS
90FERNxkZxHpUaKQPqsJqZeo7RqBQCPWocvFelfL5BCFrCWBfjfXRK/0kq2Zkpdgx2jNM5NgI5PX
USpfJzMBnAg0EkrFnqJTGyW/SbRtIhhHMe7dsLk2iOFLStM2gnepZYygyafIVM9tlJ9k2FAD0RAF
kES1rr8MtbqX49aTC6jGwJ/kCXz9Rd3mmAnSQrWVar5O++w0i+051xsCncJVJ112Whl6ipyvhEKj
ciYLM2M3LDoDR9JdPexJXLFjtFCJGp+D5FSGySaZjmZvrCzmQGYOoTEtREcb1U2aCw5Fcy7gmmmq
h7nOvIZl/GJdjqGRuU0lXCXCzJrWxkdhvq4DyqtxPzEITnCW6FKLRqFw5Zroz56aU4skYp1bTwyG
61CXAZsnG0MZMci0sy3S+wusxjdxN+rd4CXlrVK/1dPVZNCi7JtV3pt3Q/iG60gI5G1ZjEy0LxcI
HKRnCs2FtuFd1sVuqL+KEr2Z8MZUTtJlBG9PFkwAgErYGNKhYzmNB5DXaAqqufQ1OXINJk+t4ZbK
vC2XQJH2oDAOMduvZbIZAWam2nAae9TSIq3tlrIj0r3I8sao9nKlW3WywtoZQBBjtU9UJ+rIx4pm
TCMSsYEyj56V/iB0rqkS8JGN+1kKn+QCWw4BKMJcnkqDXoklH6eOXTWM17KueFoOLn9Sz41J4mcC
Xz9X70lK3ilT6so9USnx5aqloaBq+bmtGdNo6y5O+IhzN9eKeyVQX6YpOxvzeJKKnaTQDBwMP1ch
UnfVRptiPyjD2K6ELxJ7eJSDXBgSV2/ic1vVvsxxcIiegyT0M04x0xCsTQSieRisuuICbLoxH6oc
DYkG2T8043s+pJMpgDUxvqrySN9Vb546spNylHBJDQhVa5RtHpNUSMmaicNpxqMTiyDWaowy88sY
8hmQAUHoG1ffduxixnvxe6BKXtxieRN0/2IsMzII8SlqhIDmY2cy59f9riI/IM1gX6PoyIrngKE7
TrNNpoxok0pbbtPV8sFL0LbScyC3m5RQbnEq/AFRFKf8dXeBp6fihDNLV6gAUYgtBA3CbYSc0V1l
8LZEfIuqdKUMxjcp8X+wnFosqIRvqeSnsGWhfv67TYt0LDafnzetv7iD7+UUVlQm5+xKbD6UL4tm
7vumxS3skou9AlvponT/Y9PS1N/Q96GSpd5iM6V6+mPT+rgJEwhjfRleM2q4f7NpLcO8nyqqj+fN
43+o9Uzu9ucWRWIKolgqAY1zm1+a/ch3CPUU3Yrefb7SneJ8hYZsoby5h8FblS/eE6j/petQOF/9
0yJXb7h0zrionRv63xTlHhxO7wUdPRfgcff2wzv9F0MmSV36Pz92ED6eMfoB/L2LueRzDTgqxiC0
Fc84U3oQyE5JkJQagX95yom2m10QPhxUY9OZnb1How886tKnP8Z2pIATWsD9wVt49xXreEHDoSON
5oJLdGCqFl+Fu/hLUN41xxwzZriJZqYa+AIow+ylq9Svi4VaY+PJdRVXRgrrCvdx/lWMnyFaELv4
qhEvmN+bBM1gCoTJr2uH+ohzdj2f6sFeWoWMG5bBgGwDBxxuq25l7d8aOELL+OBiM7SDZEqQL04E
CI7am3rU+RFWLkL0I9EA4x3zAPDFq4s/n8KWrJWU8dAyFFwYNLJdXxc3ifsufrOz/E8GoPKXF8oP
b/unC8VsyqrRVd72hTzqugI0nw4oo/24ynVo/Pcjjl4uArpMzvbbdeCg/If0cPcCQmO5HMp8/0/t
JGn5Ivx6Nfzwxf3UT5LNbDDEgWdDe82/nIzH54l4gD1RM9AzyCjbU0cNgifpwvWMmXZDU6z5ml9Z
q+xIGOdzdJ+oq3hPJvllEyuYH6O7lP2PkmW3WIdBgEI2XfKyUYoWNpVQfP+VsiVgVNvvQB7NNjAm
uv2wTZNguehKL6DE9I3n7rFxG2PNRbGkPEiTR1m4wHMreJr8+B3Dz2WkiOhAV6998bVqYGNW56xk
bMvhK55cPtcto6mL/UI+xMvFvqvtlxxPAkmVEDNTv6sfpo3uEfhLQJgtXut3+gEU/2r5owWwzzSY
X1LqmPOhfywhlaIq5WfeSO7ylda3otdvSH/ZL691uaJ2aESJ/bSLNYDZfN28W1dGDe003bRdc38p
us1/tqpZ7DsSAijIcGibF0f//65qREnA7vTzBrEEYH26gz+qGmK5cNGRHPsNPf37BoGr06J6BlJH
9+7D8vTnBoETitqFvUPnduUjAutPeQT2QNwQKo06RaQo+jcbhKz8UtXwxGWDCRyGLJTd6if8mG4V
M8pCaLjkOKwJj0P50GwhEXRbkTOE/c0lr9zUj8rVBBPOp0mPqMuRvXBtbpXVo/qub0tyQMJrESSs
6BGNxTXIaufkh/Qr0xSCrzv7bSHcLXQzMPyILA4K6gEytbIj83I3/lihYRF7a7fYrQv36HjHd/p8
r+7j/Q3TJpVp8o4naHU2Mukv/vScrWEgOPOVeqDxgYRI2M835l2FU9my20dABnzFrBtNeQtcEWP0
+aCrK+2GTYWTkmZHN0nEPHGjelB5dFKCRmKVniOe2oLoEXkF455K7OsyTAR2Y97QmLZvmU00fLfJ
Mqd7dbTuOBlaz+V7/S6D4lvcTyNj5MytOn9ZDpiXIdJyaE3SbsdI7YWhjykjIefDFx/lx/wlPUqM
XhntVCd57dkP4n7JborBkhT8W2lHjPEqpaDYp1+Ct2tzw6gQsl37UParUF7VzAP6yMc6lpCK4qm7
xYp0sbMlU965/ydGLJiaTyvxpwv883UijvOUZ2kPIxZInHBT3ccnhUy0GYoLc2zH2LvEkgAqJNlp
iU9aRpSLZIOQL68CBhevmIoeIsc45u71yGe3G3xSUvhNY1uIEILJqe6tq+fsPnoZVwFm+86ZTR9k
BY8V2qtqi5pctb9cfQFHTIb7vnLtU4e760OuoLqGt4y+GIkySAKP5dLHutHOtYcBbN+t6LjW7wPR
MPv2vXyPNt2qeDQc6TkgsQuFBJxk+ssZn5P86O1ljhPsdBuBTyFwb80904nlzpeHQMTDMh/amz27
Xn7dbC7X1abaFLfLEBRyDDBgbZseyIAenPXbDqXwNt0YdmK772CwFO8F0sSHbCfb9JyjJlfwyRJ+
H1PboUVYuCZLenynX8fEp1XrklSjRYAkvSYv6Oeq8hTfjnAtXubHhCGysK45ecSHYVeifMk4JvBb
axNcpwfrqbxLbsrDZSts4kMFofq/u7IvnjTQnRpLLJBP1r//vbJraEuNz/2qD/7sT3fw/ehvoMNl
gMLxnzTgbxq270f/5RZ5MbkqxLQvCNw/V3bpN5Hle/lnJDZiy/7h6L/cBFUAPi5kmyWM4N+s7Aua
7uezE+25H1/5Z+FbHOtRMcWN+PuYFUlafJOMjs+Ev/I3ygPjuJ2nr9CfcOUvOpDGHVaazwDuYWDM
uAwaP1Rsxddl6Cp4Fj8jQ7uK0Z2xuop2Xn0d2Es+Ld8F4p28fksc62YgKRHi57c5JclY2+icJG6T
eGONe4GH2e9ffcQVHH9uZFd2nZeZqIPBLQXiDi72epn9E8Ph3Kx3rrCzaMxcGtGWn5OFYfM2nv67
V/KS16BrbNbs+4wH/+5KFsnNWCrOn4Wbv9zB9zMKV54ELglzuChzIXOm+F7EytyClBNYPhUuQdoL
l+z3meBCCoOgv2jHf4cw/XlGoRlL1alK3xC8/6qIhRj1y5W8QMRUvmwwlXgWnwbtc3khXTvljGLZ
bDnYtoj9Kr6cO/v+A1BOMfAtzHLakgWH7EPg/GvZl3arjutbUVxb5AW+PKMC7jfGCrjLpjrWtzPO
sWuFBHs7yIlxdpIzjDukF0TK2IvuAAmhuKLG2SOTWRveq+e9bCdcxIRU7A00RiScdZsXFEq25y/Q
cSQMAPEEdqelmISPp28inxAa9IbT08n3jslTRGqRPR4giLV+vI234hrVm989nC88X5zei/6zdnAC
Mb4HHK1w5a95MkD+SwycaO4WDQ+9uNQxMs8L3Zt3tovzItRCxMY3yrmjQOQh0G6hJVz8ybi2X364
jP6iQudD/IdP41NNpmlzHGsxn4a2QgI1H6mTqHwIncieWR4TGzBItSXk55DspBZx9zr+UvIRfFAr
1VN09yE3upp3TYUcQFrTrP6q7OIVic7R8/yQXhmEXC7Sh+0S5YqsxW6htu+ozDkCEOJjoKRaZLqG
PUCot+xnkHHbi0McKYe5cfUYPM9cJBCDJ2f035EAxk7bccFQlhcuogtaGO/LH9arpfOBYgO9Kucm
fp43X2Sn3HScYWH8v7Sbg7AwOp9TV7VPC0KAc4tLE+G8wAQ4pN0Si9I4yjrxNMJAlZ0w2oybkHMI
C87evpav0vfKhSlOxKx29NUTE1l/CXPdHkf/eCSL86ZwX/b7dKe715sjENzy+kORt6R3pjQT3caV
sPZxkEk2xd4kAsleWMvm2tzlHh0EC9VVwJXhHW/IMZnsO3OHnyKetmu5sPnLuk23ZO8t19x81/PJ
3OlfFrY0HZMlIaW4qu9oppd3F8x09C2GhyXhgQMIoRAkj+wE1FPuI4nxiBPxbhHX7p5jX78uHkxP
OhVr3Wu2BNQsQhKQB5eDRq9CesKkQdaTS4L0f3ahpohUFgadruKs4OeHb9gvXnhVIqyNVfWnhfrX
O/ij20gduahCQGjQzlz2/D+6jQgxmIMhwgDqgLX9z4Uaup2BrsJkYV1WcIl/9PtCzU30BtWF4vGB
Rtf/zZGD3uXnpeHnJ64ut/8g28zMQka2ESC0l+4vqBJ6s7U7vYFb/jYbjDDs8P7+smmfxGdT48Ax
bBGfacImI1DCzZJzoKya/Ijl/JArSPXF2b0fxffSNcgKgdoVQBIKIPTvtRsRqX7rQ0XH1tqJzoQ4
WXLl/ITPdN+H17J5RKvgk3t803Ou1hlfUQIEd5dNKrM6eYotcYTJGpdSxjpUmD4LguSw1XO4sVXT
jcdqVVZk7kwn1A/tF0t962F8RYY3DeIah982ittbKxcPw3CeFDKQXE5bqGdjz+zg+Sb2AGSMODgv
01ycyuFwGElYj/1U2BmGPcqpXUgbTXnXOPQYAssdVk3FUQGAnEODFg7RGVSG0W3P4tY9d/Lusgz2
upF2qJ+VzgREr5z9BH9eFQDQFEgu6cV1CZ0d7lsgyauBrS9WIgQjRAE1zhBcD8b9JD/I0pVwr14O
s3FbRPfFYJsoBfRbdhtLQgXv5iQQpZs42BmoM3cxiS3TGkU3+hWOhzfGAsc7gAsnoNrw5osjojgR
i2up8ovEk9VrmTjKR2nYMG+Ij7nXdleRaVfWqrpiYKO8jIeOOo9GorBJSo88Vtap9j67vVx3+2bT
bcT9cCvv2yNyg31+FM7BlbQ16VHJTjchUNxe4odCimxpxDTqJW8X49GAcKaBUCsz6GhXxbCdTk3k
Mypsus1cO3rwGoXJahbXMmk6qRdWnlauSpp+xkq/eClJ0MajPuyq/iEMyBjeC5mvU7qnuqOrh6kP
7P5eqG05u1aDtSqucH0NwrMhPlnqY5u60PaGyK9icuBoQisYXj3DWA0tpWTpMcaMlGvCreLAG6Xb
0Lwb44eH2mLk6lnxltFxp3+BDMhTR17fZE8G1yim8V48XJIHFFCDuBM13Z5Netpj262UmoGdwdVl
2Pic8DLUx/BULftCFfpgzieiiDfSSToBXCzIUKLu/MLVr05feLN7zcljF6dcL9BBF1pHyGuUSTTT
RxREo5Ol7SrTUMSg2vGEeiUbmLW2zLWr4OUCdsnmYagMKJV5PqaMbWERXV7EtSSf+RP+3LzpU0zZ
joZQGB0Iiv/b+d0AQakdKvVqKtZRtVUaDN7jgSSM0m80vyvcirKXHRjR4uSZMZHayL3reqOKPu74
UNhHU47X+aYrE1utDUeQdCK8GVxMotvRI4gbrw62g/RkGk5vDDv5OUYuUyZrpvCRCBGD2W1k0ODX
nIssnHQcq6Y38xDNHqtrjYd4svvJrvAp88re9cfoLXvTsO1L6+xtfKlu6dFw6U+8vFcFbyxuBBCT
eMu7t6q7x0u2lsRdJb2MsZdFV7K27awd3s27VmG5sAfd79PXyuo37YQfwunS+1gsmO6eiS8sX1GN
F/ouI01E5RInCZiPLI6IssGfyPTgjYtIfGzpBk1uTQU1OZfoFHNBMBAFLNqfq3ojKms5cKLLqpic
qHTN0bvQKm89oVjNib/Y5is7k7xB3fD+Whx0pskRAOyuTR6K/vemHVfNfn6vNRdvfI0INTghdeuq
bRk6TXvqhfN/eW6ItoR0VESYiF7QE/3tTq7pIGw/NQ9g03y+g+87uf4b9jv6uDDlTYZdf2pddAi2
lFTQ5uknax8Zhr9XXOA8NEoxKrEF5fHHJg6PDTSghXHXRDgJq+3fbOLL6f2n+dvyjBF7spPrmIX1
RfT8wxZeVBoRKmVESaWnbltkr8WlhV+O/Z0vqfD+w1HnL4oJ6YPu9svD/fkOS0ux8cPDJfPQhKIk
Ay6VkpVgzFdpYx6mi4yauRTqTR93m1ofB6QzqCIRQWZ1tEuCVl0NncIuZ1zObVmcCsO6kYRsTZX7
KJfoxrNkV4/wQytzE2TdVW1YNh56O421TSv0r1oa3/YVpQj/GDM/Zo00dvNM5atmsoBWynoENhCr
uP4y4TkICpG3ontsmUfiKHYSyTr12P8nDUGDOY6eHASP/YQQ3IA13xHS1XZPOTKSMKIvR8PZajGP
pEhxonUrDrdjZF5FgfnlguJsFczqVaMlmyqz2pUYI0SMYxMZo6DhdhKfh1i6G3omPONMcF9d7ceA
mIwpt/hN5wf517J/EBJV2cTN7Mf9sK5jjeT2uoIxIFUJq5uKzRFKjW/1MIgNyNhpBMh2nLfWZXDM
CaxndGlyt5ALd4rC0s2gHPSjvo7bclPEEv1vSbsV2ki1R2l+UGPrax0p21JNvoiZ+igHy9YWd84D
s08a9FNzRo4Tj/IuSLHdTKJ0ECjZ2A2QJVldqTuioCJGaP12niyvrSy/Ls37uqfTqzeHItgrWvMk
msOunl86Wr6JflX1stv0b3HT7MdogupV6iRE6jje6vi1ScNTHwTPYyJXtilAKurDju2mvMngotT6
dN3w0G6X1Kx12gKNSMNNN2esd9pe0HqvMKV1BzbREQR5M03z1kDO+J+tXUCGisyp4GDD//noBP3v
dqkFx2s54/9Uu/x6B99XPIvwL5k1lEXFIIlj6Ud+r10QnpMXTWiYIn70n35oMkm/GVDomYGBE6Q/
pbNO/l67SOgrRFYqFr6PPI9/JT7/UO/9uBDJ4sJHwN2KSISu1ocj7YeFqE6LdDRU8oCZIyMql7Hs
Ntm1FDIhsOJwn8sMfgfjSrCum1FelWp/ykTL+fvl8C+GLKaCKUgnpnbRktAB/mk1DDqw/UhKOPDN
UuQG/EXbTOE2F4I39tnTPCa4kkp0wVM23ITdbYNsW9cnruN7NQuKTRm4upE+terWyFoEisn1zFkU
BbGTKNprnRkPMqVHHcITGGbgvwF66xQw2D+8jI9N4tObuSBH6XJ/1KL6JzWBGBulYoSxBchEk18K
IQ1vGtkaN1EAr6VBgZJzoJIgQU9J82QJyH5hwuSGuc6XSGglFnfm0HuJWm4MeXhTR1T9AA5qVxjy
58mwrtirdaeKLoZfdXW2mwo99CQDTrJxUZ86ifzT8bKvKm0rgzRS5GlzEcLZLRRP1qxjETWQ08fb
Uj8bk7lLpJtR6vfKcCFHKGhQBdQcsZRkqaWSK6kqd3X8XofDOgn0c9ri3auzu6yY9pY+nAsRMX6R
+E2fmAelb98zaWIOqtUV4JSL5oy9UkJXR+zfSyNorN7NUkSCgfQeMdTBHKy2cw00ATlaW7XbLuUl
SOU5Wk5wqfaqdi04wnBcq8NaDwnCikgmgq1VEWeI2MvNzcs5N9SHonwec7e/NCszzikHkuRWUjR8
1NOmSFvcbUV5TofMjap1EBc0NAvzXY3pZWqY/i7Bqmm67ait6+ZYkumYcBoO04lY77Dca4G0y7vx
uWeTtpW8Iruoq6+iNj0mQXYOmXONAgxWvjhi3CDMmc4qsXlRJ4LPTlYRuI5JvirlXYuX2uzm6xYh
RSuRnxfgPlPD6wvne1ncR1a4CsQgZrmnk9Vw2hU7f5KM10DHH63g1tWRwb3XEhvafErGTS/dFc21
Xu4D4azqlCfaXkwzXNqTAACpdi8TdvziquzbrTWY7mXcMxCxRxOi/a7sNyHn4irY9SKtQcDhIPV6
I19r3V1FQHEDu9NIfM4ctlwd4spX5qtLjm2SRGE2mSCaT+W4rwRUGNKa3yXB6JJhhPpyPUoKu1ZQ
2vM0UKZx7gjz4Fw14POFemj8PFEFbxJurUJfWdStsRw5cl5eBXMCok/AW1y313JIiT3IEuHmzD5b
aS3V8rWRKfQgu4OZBzIVG2ErwYXUWhHjVGs8hBZuaMnMX5RJg8SPyVNNb9QQc6mB411I/GGSD5hN
IPsF2DGKUUZGb7EJoq0Nq4LiQr7S0uo6EVXw5nL6XtRS44RwvVQlvJNSTwjH605/kSrSZ5rwNcuK
V60T/Sp3O6FaDwoNDMPa5rrsJ0qwMlstupcuNa5mPVboq+i7WLDgvTMot+Lab63K++9usRZDRkAZ
S9tNJijih9X1l/agTPjVksr28xb7yx18n+OIv+l0/pZiQAMk+EN7EK2JLitsbBoTxk9aExFoEP+C
LuQv7i6THfl3ltC/VJqwU32qLGQ0MD+8boNd/sejfjTWyP2AgqB8XaGBNex5FR5VP95UXuVNZFgc
F/vOyXBjTLjh6rwzkSl2DMDlc3JxYgsEjp2ZuzbubGl/IbXwm4XwdoP069C2JyNjt1gvXN2ELjuq
+dXioEaNwZhh3oVn/usKf/YyqSDGjl+PobYifXG79AMXURXsjiWL6QAyUHQep9y7NOeZG2nu3+ZX
lVNe6O17V2QOYtfEjqsz53zSbR99gHGUkA06r7PzdMyP8308Rs6CQtBX2DCXacx7t4t83eVPiQ+I
r4vbrPfhppXH7K04bbtbfaW8KC/mqkIUsNlqLYdhYmtXzULcDdGI3dS2dP9y59Dnr3bKyXIxpm9r
fNLL9AdDrx1/8yf/B8W96GR1HCCIaRfU6z+gZy0C5X9xpPx6B38cWXE14nTBTInbBXfJD0dWEP2M
6vlyUitjTvmz3Y52i3OzanB8prMuLorg34+sjEwVmRodeetyjjP+lSNFln6di/74yrG//PyNEhtD
yLSaVlJiXjR37tTDpZHcuLl4fV1v+wTleIghpQ9pcZ/NUHXl2fKCAMtwf6HnPIgvTTVuhmzeyxq+
/NpkY+9TPx0AKIomm50h4bHvpS91fnlvYxURKP1bLZNeU0iDWvR2AT5od1V4lWQFVKU2vU8u1aZp
ZkSksNhDo0Q0S2OtyMaNKNJPqMFWpNJRAvgUxG5CtKk8X+Vhc9XnJd+ihGD0IMCe3u6icWvWxp1a
o+gdk81s9aMj5VNuT1VMHkm8VqNo01rDxQ6SnJLc+gphsnOCVt4KUfRshvWmis1XsTV9M2NDryd9
1WltuKOTQdWbbC5h7sYBoJMsWEnp3DiBSthOwkxCBqFojfImzgRXbNqVUejWndXVd4MiHQytOVVB
ZXDeRF2crMlFwBCDvjLPztaIW7Sr3zve/TYwMKQHdkQrZ9sOA1jws5oIiHtrAispMjhjzYAW5C59
1fP+KpSM9WRg7CBxLZ6VtZHnTA70O7FjKhoh/apjZZXJ0aHGjbhtVWhjdEHKEAFG0K8vwZum5WvK
qy1s77d4LFVyY3pPEn3TWKYFAZEzmhhvC/WyxYfhGPPdWEmyHQnSTRcZq6ALT4oungRmpVNUrXgz
nNwMbjsmEI0hY0ZdLhD8rmqpPI8hEZkBHVlBE1eBjDQ1DXHL1UpOPrhCEErOUSWQcQxKaX/I8hFF
bCZeK4NXyx1B9lw0oQJXTZ5lXIvGPqbOqYzB78pcXAcj+S6CWCebdJC7ja4+N2Gz0rlHuY3gEreP
QiS/WVmWQdw0scGmGvwvWfQLlUGKWJYPGP5A8wSbLiZ3JX8MA1KWkv3/TYEZl3WS4epoC14LvJ/y
CjCcT4fBzEnvefk/GRU/hlkKl9k6Wzp/A89pK9M9X8xYpDmZTexOxr2S/WdXW8aEnCSWrLmlt0nU
5t+dXgxdwPrw8+nlL+7g+2prkCtBTAE1/Yf97weuIc1SU2SaujQJkE8tHMvfe6Lqb8w8KdlV+qif
ouzU3xbHnqQb0M4AMf47pewvi+1CvkLosgSLqoDJFoDij8cXqwGte8mpzUUwu4ZZFi5UXKZEtKgy
g4BaoxCcsY43Zf3/3J1HkuTYFWU3RNCgxRTCtQgXISewUAmtNWa9pl5CW++rD7JIdmUVyTYOm8wq
mmVlpEe4A/j/v/fuPfe9UpsbfarD7z66f9IsxaT8hxPUz49ukdswedXoEPyhWRqx/+VSF1osw8hb
9OIgCee4kjdajZiwTVj4pHuu+2vZ3FcBBx/9i3if1cQ00YgwlBs1gZJ1euhqkpuyaMSe1wQYtPv1
NNWgkqLAjimLkkZ1pXhCFRE5fpp61aCetBJCjZ7lZ3WsAXSMKjKHMLvVGjlXjQ8yNafTRjexak7D
mHwozeTNY/ao0TQ06Lg4RUtHN+2ybzq7Zy2kmTzN44ec1M7Y1DuzQgHmN+UqU4q7VutgIE1WIPBC
lfFRmxKnG8HP3CmLzXUgorztsp0qJKs+z86xvxgo/cQraPKVRn6OBZq/1eIWwyXoKKpwbRtAjAE2
BpAoct4BzWWOmQ3FNg8/SkU8JGJ4TqzwTHIr9SfdiQa6sDIXa0G9mTHTFUFn3Tk34jIIfYnKTzZ2
O2SMJhX4q4LPuOrcoEdlMe396GNW2IF7V6cBu6kjnflo6xfke2Fcp2vqgxgzGoJSLQpJMNmnSpG3
hZST15YpazXtT8OEj3kOLzVZbSDBZhxqooVCFNkyQAIC92z4jVdlvuGuX1lzfs4N3asa9RP/RkOH
G2dkptijkd4U7TkS+03nz/aUWiRyKcM5UnvaA7M7NSUjTTlaVXQ71Kl0NaU9ZTq6WwUbTQx4uYtq
/PXlWwROd4wHKGM+veA69T+7eMahEi3Qy6kvV0nDBRoK+SnWG2tFKNxdJb6ZYX9jBUddF7a474KJ
OVxV1I4FFGFx9E3idxoiXS7yZRzOdq9Ou5jgcK2G4Vm0uxwr2yw+Jqa/S3uY25pBB6y8y+XiDd01
bQmbsuByhoJtYrAHlU1jwnyc+9Ht45tQlWuomF7aM+zTuvXSGjKj77Ei1jxV4Lx9TKPshtJ1iAVb
kdunRuRZlkiPrbjufFDkOOfwScoW1LXmRf5mrrK9ELyqU7EywVn6wbgt8mLbz6nX68JJkCRP0hZv
ykSVUvbM+nQVBXvFbFNQqns1VeuccaVsVqspo89llSCS83U6oUCr1bdQNDghzNFDqKTO6Cv3aYwu
XdbAZkP7OKf6W2V9Ka20zbo7LcRbN9BIq8UXX2QcXgM8H3OLbDf0QfBAE5MXm0L/QZYzt9O3IdSG
ICeozTq3Pt8vqfsVtOKnfMxvpUxa5fihkVDdlg/p/Fpp6aYy4n1aBY91jNlQOxgGoJ1M28p5dWzV
8ABU2jFoCSTUcnrsr4QQOd48oDsQbOgdhP+J0U2qerezqlWGBRmex3gHWo0MQWTWkjUvYqheC6ll
4DgeuglBe7a0fpTwkA3zZuwr3NQMwmPpkjKihu/qDjpzCkNIXSGR6Ij5ezFAO5pPXkCWm4n8SPE/
/fIltk4jyVJliu5Up/E/Q1DYZ7RmNHjiRRPv6/JbGf2BtcQ8JdLsAMk+F/XIM8BTpGLOUcs6oCOC
byB9tJKPvs69bniM/IBWx61vg5sQbgONSMTmIqmix6V2/WgN55U7ZpXqzS7s0qOZMKxRgnwg+zDb
6GLznhWlvBnNbNOnXFQhpfvVZOGrNHAQDzn32JmQfvqzLLoYsWGsau5YHSOCEJucsIYG/dw2YCL2
2pTAB6NgX9W9k0b9jvbYCji513Cd/QqEvcj4Klh3gUhL6aIFz8iIjmWa2oEIsS04T+bEOTBdx/WA
i4BGc/sOg2qlQWhAq2NmRHoJRuoGivStxuqtD6rtzE+tCqWbwKRQCmR+U08AYuksIFZlRhrgY5fm
ODv442Mhyok7peV33kvPmP0NT9cjLBUaMPNS2XfW/NwkI3aJzotqx/TT50zOIBRp9YkSbz20+d7s
ngIpEd3BfJvH+jtoWZRLKbuoWuH0TQNq/zSDjk2y4DyaNxPLeqnR+zKSjcAhPssNYROmJrpMQx7d
MG6ffHNc62Ya260oPM0GuYyVIV2stDlEybvvG6Hzl0CNYjls2Flr8i6S7nHobn9RkiYVSBBiGe4P
A3GGVXpqIt3OzXU6XgSRLlyw4qde/aUg4mA0Q27wmQe/jtYlsH+Y/dPzX2ZJmwnMpkbzadtH8NzE
1z49/YUEG6muKv77jGbGonMqCu5/b0cM89TCIicVCsCDTOfoXw+dcF9h1Pr1TPnTnPLrC/yjI0Yb
jPEQ+n2mTsts/G9Dp8V9Beya8yQ6vcVs9X+PlEsMlcxcHk/UPzFfEXDD4Q9MNiZhjqj/AZt20eT9
Mmv/w4+t/GHcI6eSj0GXXu8L+i0aYscjcDD5NX8dt+cImf2W5Z+mkYmTFeApQWb8EhDEIj0NV6vC
OTPG8QYvvYs/Bq+yz82l+mbxQMo823W3/5Dsjzf2yLV0Bhh2lvbNoyGiFXKgEqyyy/CNyJavjP0X
C3aKoF6UOw6Sj+l52k97NKElCMH/V/wUa+C/f9N/1AjKSmlGdcSb3rsuEEe8Qtp5IXQfasIO1gqe
lUWhe7mwWV5eEvtrg+pm/1unC4IaRwkXhSr2mNi5STZhFPZKUR+1fV28nBV9fSeH4QWAj+1Ou96l
vlthw9ysBXxVCHVBri0q3p9qbepnO3zgcwa6h89ne7RsaaUhLpZc3Xk7AiLiilT2x30buoK3eEH5
+PeB91kvLl7PAzxIR2L9kNpYgRRU27n3+LgAJlU73T8fTiekxombOO3++xPTgzQP8KzH3yaG/41d
OsWiXcaDRrsMp6HG8/avn3G4MVQ4f3jG//wC/3jGwYXplEsGNkvj9wFR4l+5/+iLWeQpQoJRefr/
XjcCm9EpJZke/0FOAzYGej7Db5OCchk6S//JM87Y/I/3+/JzI8CVIPIvDqRFcPO7wbLAOVAlkQUg
F9iYIlyjYHMauC1mjbwie1Kj4NIEwcr87lRbm12hGW1adetmfM/mj0q8D/kmbKE+VjTJjM80XGdX
UbvEr5a1jQdcNPRRHhp23veGXdAnlVx0gx/sYvyTaa9JEy96CWVVwZEXM0fS6ZEM7SbbFTuEkPxS
NoR47gUofPLD8GrAB+YZA7cKCfZV/Zpe/Q5JiVMxTuYAoR4tlpZw1YVPffckkeaZAZTyPabKcbAP
tSdJZYmyJWvbhp6abArx2KZXvdqL40dMjnq6ytrDJB6b9LliLRooMXr9K5Evltm7bIiEwig2spSw
IFeHkoODVlDXrlow9vOPCsS1/lmsoL92NO4zMpqjjknfySTZZqnJrMFJt8VTHT6KiJaUondaqtXs
oLZkvKj9NUdQWsqHYD9qT520GYPvRuRUYXitScfvRys4KnYQDo+6+lAoqJNhZO7GbEUekSEA9nq0
qnYfRN9yuCn6c5uGrjH8yJtnKmMqhGchOvvtORnuc7eaDK8YXgW4jYy9BGhXOXSaXt62WuqZ4kBS
9rUEnDuKBAMqrpa7gFnynIjUVnw1ffDj0ioGNFeDtfMgi6ToX6OXeTr6DaIfu5xMzywFOxYDV0XH
DBTHsWJ0RA+MPWNqedFNCzdML1p7CmEfCNFl4BUsOAj7vn4WO7e2LilJI4n+UIAheZS0Ix9lsZui
tSJSCe3l1kWybESvoIlSSKjRXhTWoXkX6IXBGnstmfpJlmtBwM1cved+i5wB8Q2nZ/OrHJFUQtlB
ClpReiXtLlWSlaoxJlVfMlFyDMPrUl5Yx8WvYBlGTpx/z9atAj4qwu7DDKLSfoAedBqnzE6v0Vev
Iy49tsKtNF+4pZptMz3rxLNoqDXqTVyvWipk5Dy0nLvsLN7EGwgyBEHbUVE3YXLRTp2wKdKPItAP
83Q1o30+fo7VreKycJy0vuXtkomNfTbbS4DruBEFKkibKAIE1JF6RWmcFVQ800MNxAiRbIHY2aKY
fA7BqQ3CKp2ynSw9mfOSa/0DGk9GwPLEYGgRC7fvHQdlQ7xb86X0Sm5fn3jTVw7HnYFU9CNsvwXo
vjRm0d2O6xI6TC2Il4gWcTWEh2CcnI7hNyX6vs9FQiVWbXlIox8dVWWTPyi3fmqdQojXHDDVsrUn
TeRoiWBXXfUM5EPlCy3YpJGnagxe32yTU6zdRXbD/r3OkH3vWz7nibFyMO8lRHe0JzLjYnQ9Jbm5
LtuzAgo63IiI+RGWLfng9gy1TyBxA0qG6E66iwR/yL9mnerWZk1Q/RdCGgYk9s06q1fgbDFlV9rK
Skyba06hm00eJctMp4Dgr9Fpak9uN0P1mqdbSdnn0ksN8XHe057p89XkExNEWrwxuBweEtntTUeZ
vAV+ZNKqdlS+uwqqwhUhLvKNOFK8zz+Chwlw+ginfCHJqvbzAq0gA5RDBpZDY62thaOmbCNpTy8T
w/ZF2UnJc3cj1kbtLj74PPTcFnd6jRRgm4uP002ZL7FxQxIIvLAEa6VWrpFALnJkbFDdHSgUAm1J
cOuYmXi39fs1pd8UeSZ4ylugI6tIvZZUDNmn8runNOsd1XflY40wPhxuGQ6cmnidBzfvibFPPWhT
erkp430HE8sXG7dEtpzou/krkLy8OWdQ63qPLBA5fS2kH00J/m75cWqLCMCjGHlaiH3gDu1YPsZ4
HOAjiuMpM7jlfgjqdihJ/hKOomKztJPtlQl2X9505WEUHeFdeCo+g4N2BLzFntUvDJT2B5/t0AFj
ISad/yMufbG/E/eULlHlxtsS5859rc22+qWWNvcHD5CRHHM4LiLI8ztK+Y6+umHTCOKryKTnewHe
U2cc7iuRdpawJvaq6RhW2cpjAxWl/5471yd9AS4uMj/RRlIzCY6EnFHp0OQTXobxLERGf1GNnUF2
HH9SjmyBHwk8tYbEBjwOZR+eYH96ZuGyC+fpvlVW6iYx4sNMc69pvxPsg9Z+gCXpW/eeI+Rbe+ke
xtN0X0xX6l59jtTHOdzwT3HjtxumIjoXTMQC27nSukodGnSoE1kbSihqckuwymM5eAa1o8y1rLS7
POOiYD/C55rvsnY1Kw+Z7vnDoU6uurIuai8ZzyGKi8ZVdVvp6eWulPw8RR9sWeoSOcMkhn2XBVEH
c0XfweYRihYoKNlhoH5QjllOineNWTJSMehr1wE4+sd8y19UGr7jS7bv+z23Dr0BRDBlsVJ6b+ZR
pkQNCjePPV30stIb6eyO61G+VeY96Biwv1ZM0nrWhMJ4reGVUW/jcOSgzFXN7Fy1kaDjJMt1x3r1
/3sRicjPUG8rGiNgpITLQfZfH3VFNJR/tpz/6QX+dtRFAS5Sm1qGoi8er6VS/k1DiVF3kQxSz5qS
SOiUSIX896Mu9SzH42V0IkkAQH4dSIOZQk1OqiQF76J6/A/q2Z+pLX8oaHnDnMXJm8c1jN7j17Nu
Zw20juGZubSrSg4Dg7xt5mBVgLFDCe+q8ZFNQbmnCHNFDFccKzk+gp5Pr22+al/lo0Y/thgOAU/s
axs+8Aeo1FhUrZ7J7lcakdNoFbbQl3bNq5Jdqh+M4UXQn0ahsfnSXrpBNaeVJ0gkD+7abttvo01D
2O91kNfhmTmqORmvHX6Wr9T/9lEmD/2q0ujBenrqWT7lIGZcVbxofXJWP7rnjicovol+CmoIuFD8
VSDBLte1tjPCe878pGUyGZq3Nofkln9J8U7S4RLVDXCG/jYU7Tri2RIds4FmvJ4xmMrXilabqPD4
2MogQXazp6fwle4r/47dBoRiwpkK2OL0GBkM0mtvjJ0g2C3k/oXaT60OhqJwyJXD5sxXuPSObZNe
phsirDtM3bU/WPZ1alRbz98DXqnvG1tGB276VyU61+lLGFicZgLedwCR+FKzzb8ADhwoVPGvvoud
B7O4nlxW4rLzGAILFhOf9yDidMVo1ZffqhYCCbJ380tyk6LDY7Umw8TtM6IQFD13zcR/jBhuxGH8
Gkbqh1YxIk7SdXudRBvsK/5dbeNbayZqkexqzYEtJuhtlm1ZfyrFnQkLgwOTytksfQ9yJ42PjLbi
al9M2nbMn1QacJHMxEMrEd6tZYVSIvkR87siEC4pRyKSpeajP+z79so0t9sU6jF51qX+Mwyf6+6u
uUbTs25tSq56+1p5Be9tN9aeUZ9Rf4aqlw3Tyn9sP2vyUJ5647H0j0HlCPEbYblpu0s4dEzOhJQJ
pd5LyLGV81b90kZvmes/1nRiBLovtAk8yFNP0g9Oq4A+BlcsbJZR3ERYiSThoaZ1j5AoF7egN/mH
3NSWprTFyn5RpWxTBNLTRs6ONee2cJPcsNwJgh1xgLDuBW4EmAn/zY1D0HYySyGG2J/6nH+z0sqC
saADfpXS4Yv99QX+sdIuUnRmy0jW4SMtrYN/rLSgZhV6CjCYEMhpv6y0IMwUpHT0ImQaEfQCfif9
0WRWWnoO9AhQsv9HK+0/a6ItjQvW858uoqXp8LumgtHmtdkOePCFTbVbfOx3msv2yb7aWyazyMJu
749/CyP/l4w4TVqW719l3b//tBiG//pd+7YZzUAEN33EYM/yUzjbI4y4pXWJj/PQu+IPig7c9/oa
GNxWf+uQEJEmbcsX9VKuxPWSr4Mk1Q63e54rR7QJzHL1U7XR4E0toVv0PbxpzWpHk28TrCZb36SF
kz8KJN5IxPMY2xWne8JfAnCtv619BL3mUDLJEkkf9d2XuatJZDmCcHKvexZBIgJX15+yvvqgvQqb
+Otpye4Knft5doGpEz+y1ESgJYp34Rydwrtxlj4Rr567HWO4tbLdG264lnkdcoJt7eFHYu9wDtLy
01egsx8ar3VbcFftkttD85UICEfezfttYH/b8d1cA2gIzrVbr2/hlsrZxh/Prxr8m3APjyIX7kO7
J/AHwsg2Ojs/jKCPKOrIQ34ZnixIbtWpuJ4rm+7hvWDlR/r+85ey4a2vynPinQPm2USAbGP3gx5y
z7v5IOhM4sbg700n7MbsHLF7Z70j7qV9ttkTssfAnj8ID5H2+AHSc3VklnzW9tbzW3FaiFgwwu3G
IV1opW2Ysg0P2RH6wRvIUo6JdESb9SrzmKuwkzHEVWibdtfmKrmou+sv9R1LpW0rz8nbvC+O4c1/
8N36WbtK1/laevrhOTgob/NlvnSASqHNgxBDsc2R9TV+lrf5xt+QY/XC/JzQ8e6VMNKVeJbW3Uoi
CgX5EVVdaWMx1sYdAT1LSxinNZzFHzf6AZv2oj2ObxLz5QofJdGrATWWTR0E4exe2xhnrbW5alVX
8XyyqapD+wyZ7M4I9Nk6Co/yTb2Hz/S+vozryMZp95tFT5qtlzfx25sPbFSkK/1A3s6ecf9ZUJ1k
/yYeBWg4r5xF+JZgq/ydthpO1h5zeEM0EJKw4ajQfEu8bNetl9abZK8iOzlM57VypNdPcTY6+RPk
sG5aSTVC02w7O8wr3eGwe31XD/U7b9paO+lmoYJ8iqRslHTMuNICgSG0Sl5n93tZDPqHiDvlenzh
WWCUsH4F0kgSWPeAQRRxqfEUQEv+nrMN6F/lUTritnVy6jFv2lrffHLtZX6zot2ggDbcmOY1ixoy
Kr8IjnIeO5uMnHJdrn938v0nChf5T71SzqL/dznGAvnrAlPhShKUZllg6sNxtTpfvwNvfaUlY6/t
zeV24+r+++9oLCOWf7ek/WEhrZQ0sOZ2+Y7LJEJ1FMYDdyLm1pS4DvLEVfVjOWAtC1zPY45+AJRI
Z7uYKMK1dVe2Aga+XfiClHF53iIIIZnzGazVe7nPHOu0TR6vxfqqpJft6HlMCpAZHJXvx3jTn9IN
lPDSUel1HYRde5Qemc6cSeda3cqFBLP+7c3+Nw4LQFcxKjAlhFuUEYtV7F/v65oKZJ475dd9/U8v
8Nu+LpFRqZsaIHn0Yn/w3YLWYDqBuE1EdGhyp/y9gJL+CuBIl+Eo67jEfs+Y1/gjyi3S1NGGKVjf
/jNml/bnfZ2fW0fVi3iYgN9lXPn7fV3Sg5DCEoS5T3yQ8mJKS8rYFtqFcR5XLSlVPza7F2F7usSP
BslUhquesPxvFW7WBen7c3M8FqcjQXENszWS0zwRqKGyGt3z2+wm5Q4uAGqgnRTvL/UnIVjSiqbQ
SrIfWNZ+rupX6C9kEC4bzXfCfpau8lW2YwXJnOFBBJP3kAHiaUg4W35Fa1t8ULeL4j45ks60BwaE
YEVynvt6BbymDZ0DYSx5/wgq9TnFEwJcwQlPB9K2HdPWdpIHZX0T70qn153k3B7TnbrJQFa/hvuF
hEuf29s1+/fmebPwaPLHYcPB4PK7G+afLTxL6s0f1oFfbpilIv/9B09xYmAZLWl5bcTdzFkjO1n2
GzYA5ZwfdLwD4bZbazzhmn0/X6ArrbkCsZ19YMA7xcd4Ha9NT9mSDLiW1yn5n+TDPapvwoe41jbL
30MLy4mG0L9L98xftBZApmU/vbwcGQc5H8spigxRoknPsrNavuaBQ8ZaeGAw8DNaNIEV+fPXsV8Z
9tvLQtl8a+0zV8l3r8uqkzgPltPbnDsIvGNz+t6K23lN3uDr8jk+Nk7O1rXiiJCumnXiRXa2a89n
YViBzXXyVQH0eLavBJA7yrF3XmA7Lq+VyExQT++vDsAhijXnNdsm2wz8Yum18Jbrff0MfOAx8ELI
k0yBqE+rFc1W/ppXQ3jLHceDGgxeN3/S+YKWxCcE6CS5QYRM+W4J4WXkf706J/4HCNfaKc6pWvEd
OAMcyj1R93cJ8Zo77kd+IG8Z176+wjm4ap501NAIuqi76SOu/b3ixRtOZXdgD/slAfEdmr3zClPp
9YCsfW28Crh8b433Mu1e4ofoKq1k58hVAbb7XEnOU/MssKQr25931//H6+77VxZx4zRtHX22v185
6RstBMJ/K+r93//jf/3PrzmJvv/5X/xb/YThaOkB/TZCJRSMWuJvbl/zryLrqIjMF63HL2EemvxX
VlcC5C1GtosBlp/j7/XT4lJiO2AyK8Mywu7xn9RPLM1/1l6QJsIsGlITAlT4SL8+8ElkhmXhQxJJ
WxQ/Y1zukjjbDjKntqRAqDgnhBv5+l5JrcELJDI/MI4TytQpW8Ss5qqMp1Ou1VdCbSq0PcSxxR9d
HEurUgoVW+45L07Pqap7ssIga47y3tGKJrctzTdXTUKM1diKV0PAUGCcRTl7CxriZ4RZvFoMoLKE
fkjG8MkqT9rIalLoT9GsITmtGYUOPwLwtGXUbKZx8Ky+/xCq7CMSq8JrCQYK/OwWVi0o36BGQJcl
9HbP82h1D3oGj1VvPsekbL1ATTfNPLNUROIyv1AIWg1UFPRqZtdy/l2EkUnC7y0oSz6JbKBl4TfX
PE8iUDcSI6EBC1Yaw3ctxHvazLgNQrW8QWdo3LZCBugP2gOnPYAj6XCNyvgzluGWiCVTsWiozl01
60SfxCezq3wmlMlLXdcPwUzXXs3yyQkSU1njlkVBmaC3oxeeSSLxW1P8nMUR2sGMEVIXPgiJb+6S
QjJ35SbWKvYkvV1bwTAhLLVwEYz5QyiS6KNVU7wqp8ZW5+ZTLRQ4Lpb2PQr6w5wZGBVDCi2pU70m
BboUdPjERkaUfguVwQ8ZNViUEaOoQ3Ayu8ENo36mxS/4gHCW8JKmWOsq6Ic0A5qUtXtxGXPFSYjP
sl6Una2jlyagF60wdhPk8FQOerZFxbDLjNRdS2diIHYCtTEyW0cT2IrUEECMPLnQiERn4H0Qn6Lf
RnEmbrdKS0erFNOWUqJ/+TtevMg/q4rEJWN8LFUGLJUJPj+lQDOQCdsWUj5Ji05jsgxYO84UHIOY
3vQKXHm9f5cjrXaHGr3lkMC6CuPZmUXilcrgUyh9dT/Q4OwRTThxWwCJUBh2hnKJHG6WDo1PjggZ
cSXzSbsNDeQ6AwpVclF4bEb1UJhy8pAJP2pRbVwtaVUnDRuGcuyHqaDR3jTRiZvCwbIirLeZts+t
VHanoXgt5Hhd6yFbTT3xQzFfFpLAFczhmb7rt9wuKMR8geGEo5fFVKlaJWPn+UmeMHPUERkxjK1M
6lNxzwcGrwodtsyfR0ce4lfZl5+yajBcU94VUsWAMWp59JtYpofJlFoBLT0PYgnqnU5vKgsXc6YK
L0qD2ddA16GcHjrLus5KuJCU+CR7rVnsWI9mOSjcHgVy4QaeVz5GaMMLPiSLkBTsveUDNk2a0UV4
kXuMJVLLN2e+O9XaG5LvFKQI70FMtauBSX3t85hJbYIvUpOJBanjymm1+Rvf+8ZX/EeA5fFpiDEz
1Ytqu0646GJqcWHnXN1MlXWbM4JDJiuFglYSftBpZmXrCveyrzO31uM9jwjTRSWFcJLmxQJVKwcy
6SpTaflNvVZU0m/mBv5UHgHuSisql0oZL8GM2RrDM/EEilgc5uY85DRQpal8GeamsRMJW303QS/T
SRdIrM4t0bE7eZdR1iqBK2v0L2eZ5o/Pkx6qId4jYabiqsAURfI+ifzvtC5us8qTMCgi4lE1ru+T
r7JiqnuC+jJvGgvflhNkzqJ4zgzfIlbPENZF4Mx1NZ+TOJGJ5cuRE0TnKuD79XV1rNUwczRt8AGB
DCrr/DWrmhLtckOne2hP/gIfCYZs5UvFt1oBLEAyymuoBqO3ppyexryBcDeb3AKKjE43BjpWy+He
4F33RUz7qB+cvGoLT5wqFAMyk9WwZo4sZWhwYLasRRIAmUJO/mrugkNg+iyHub7SsD1N7Cu2XpW2
OKsWlCt6Q2MT1k4063gnALDQPedaBsNVbYetUjJXb5WJKYDAmB3zPtYsdBypEH8a6niZQ043NMoB
/2q4y7F7yeWm6nJGxboEjcyABUY9EjvJY9DiUetb/6oq6UcrJhehzEYPrf6mMViTwppFt+zzaZUq
XjQwT9YbBuCZKaB180HyBGNZOJoq05FBUuu0ukRSlI+ewqyJse2SwFEGgFpDXtEWqwvBTsxoG5r8
p9rCNMtPgkwg8x11yBEyVsBv1CpmeZ0MuxnZBgx8FKPw3CjkxQUQbUTuK2cY52Ddl+JjMZHw09OZ
Xc+6GTFHMUe7zVOP/fcu6hVj6MEKvCFXb1YGOyMVZa5L1wDUszaqNQSb3ucK9YrcMXhl0lQQfeUl
/TOEPbSK5lOXYQBI0qp29SIB8p0bbr9Io2Ua+mKZoZkUVDbUvHttOmVYl+FUEPquupPmczaVCPT2
B/aslF2jVjRPLDtCTdJLEsB0zfVhN1T5azUWqq2OzTGe9OdZ6jYyc799VM2frQbUJ2zZn2M/IoIk
zQ+FpK1H/I9+w1EmR1ftjvx4LlJ8hs9DOO0EjdarkFGapHnvtem9MeMfVME4PgL/oRHwpVhVinFg
JGA9VrSPWZCDtYQaxGsDjdFWBCu/1q13w+igMpeiuMIbFKYyoiPdoiQdG4BMyt4Us3aDU3ZvRkrm
zkpMu22aHbHnjZv10iCUe8ZPrKoztgBmxaQVykIfuNJU+G4lPRELRosyAcZYouUuhAxBmI5sQR9e
2B+ywyzr22QUyPvQkvNgsIaI9VS59Qw5ZCZpyh9UVAHw57qyIqeq6S6D369yq2Y5VgyHaFHLVcxE
YcTChMppeklZj010nIpOdcZsJmgTelQyS8Y2SWSmUFEc7wS0U5GFLSYzQmXTGzHhhkL0w890pPbB
Oiy2fvw5T4jeWIhgC07Jh1YbtDfDLvL6pAVx3ySIrcJ63XUaGdZqxjxLgtMWRLsqTHdtU74b6lCv
OEEfhCn5JoGqXwf1rJ1iyVP8ERkOHUj0XiSLse727eyDlWo8OQap6+vlNx9EMcgzIj+6qMXE2tKE
X0qDJAKjCqBDLokuzqtBUAtbCatklzYhvVuSiQ5h3zGSKqXOhqDxnEvcqHnS7IokhbkRIA7sqh+Z
AEM+yFjIO/0UBtODbmXFweDhWPu9iHlBatWj1pzMOjS3EUegXVUz0axnOuadQDBaEYgM+CoicsyQ
H0dmGyrZyNIFn5NZ9LIb8jBD/AS5YH5kpXxSRvQOQfCeztxwWSx8pWPLlKsPRfQQd9nAsWL44BWJ
dumLgbvPBF8oJBkJCwbjhRaE4VB2u9lHDxm0iBX6iJAxJXjP2+Yx962XrJpeLCUj1E2xCOCT0RKO
BTd9bElIHVkk61yTbFvufBNTgxp5Y96erCZER6Ti8O2ZMPc1R6d0LEmHGeJ1m5jMJHK0awPuL22s
GBRH9VaotMAJJxPLkiEtt5BxKU3m1KMGCV0xfVQdCAEZPaXoJjjqzRaMs7jf6XH1oKZMx2HFMPJI
mnXQSXRTqoDZTja6kRG0aNam556I2bXe3IlE+zQjXbflooR80tNwKbIU+V0uTqvGkG5JRcR3BBBw
0JNtHLNewNoCtp5kbq8WtC0HTsZKK9tzHZGvmUBEm8cnMc/3Yj7uQkO+p0aKbWWu8F8HTB+bFOmO
jOCnn6ctCx/Grrpot53eHbJcJEMv4ERdGu2K2WpFhr38qQ3zd5eoMDORya7SohvtAZWA37UQKrus
JOMz9vym+kzjQnLFGe5SIsZe7Gtn3+Ak00w0aaM8hrHcsOo2erY3aqiFZsd1CTPlS8EzYqmKfJAR
ncqLF1j7P8Sdx5LlyrWe30Xji4iESZgISYPtfXk7QXRVd8MDCZNwT68P55LBe44oShxpxuaprt4G
SKz1W2AuhS9v7qW7wRvw1iT4NhrGPclGgowmqDe+TPFIdahd27EZ1sJOrV2ghp2by0td0drqqOGe
owk7ZLoXDtPxmCW41FHstVP+1UfYyXIr+ao7eTN1Zm1HQkYtba9qx4Chb4YNJjt/k2Qu73c0YfzJ
uHWGH3Zao+lN6rcpyzXHVrhyao3FUaAUDVzG2qBHi1dHk94QiEO/cLbNcNCsjJZfVLs81nRxw2v3
EtvJ78xEbpXYqbdq7rRlZxtRZL+ZDd5Vx0+H3nhsEv998M0e05h8Cets0w1o1kIJ9+ZQ+cs4U+9R
dKJAHuEOhKaGLgScwQd7SAk93PQVhcPKq0nNM1ya+hBblVFyMQlm6l1eqGwnTTtf+mkYSGEDK37r
ir6HHp/dI8l1J9sNnR0D3tHBn9j1U7i03pmIGtJHW2b+BlVuCYWPuC4LvW3ooSarwuTTchn2s4qR
3UAzVo5dRIRAb2yDLn7WHP5zENEAXxMVNAu0Sz0bWj8Y8yYcC1I0fZLIw8DQSD6QT4lyZ0Z8RPnM
1Vq3OUf2cl0hrtyIjPIMw8LDVYykusZJMK5DMxkP2ZIsJItouGH99mDzhSgjdgh7EZtM7WYOD70Z
U3LsyktR1N66rqOPWE7FxvG+tE8HZsA4bivB8LKsPmEZ+KuKaFSHcMK6Lm9j9G74TnEwvLYm2LVK
yBxhikDX2Qaovag9ndeOpw+zrvSWs4xgWdvUm4IklY0m9NAlBsDSwGNV5Wj0NQX9ImJ8Ncaea04w
Ia7Z9NFM9n5L0NMEYzrUWxVybuGNg4zAmuunk7WbKCNNgnCHr2/6mRYoiPOK1q0sMe78WLzWNFmc
Y7IQT8rMylWLQnXl99O8L9JpvBNRQiKsxD2RzEh6dPjRYy/d1mlIeJWF7W5NBi+zsYOwOdabDr8b
SjwJ0JH9rqfiPp4SNutOG+vAKbkpUEiDMgT08vLRjkXUnHvfMZDPpDE+RDymKgjfs1E8RgGxU1kn
4Gr4sqK6ILNYoT+rw/bOxmFAySatq8r3V5yxiCtFTZOLUu9hNj3M6dJL3y9mwY6tKPHR5PgeWE4X
9ZR9d2+JVbxlfsv4MPUg1hp7t/vJ+xKb0mo9xJnbIRawN3px/3rscz15AbFmhrWzn1EYlGuzGBjk
POuzZT0POo+aDdKa1yP5AhhX9TkneYTplM6gMEMraiwXUu4em9EnGIYSQ6SEIZrjydjEZXtB+Ry4
zi/KV5OA76AYpbMRZf3iKhj1ysKi6o3siF57blV7G8Nx3ncEVmdq4v62mFM9eRSW5vngxE+RDV4q
En1vyCHdcqThJBpwIfpZt6lCRbSwwCzguA+R5gEw3zVj3ZyF6Ch7BcINu/VYBfEhdntUWAQPG/p7
mJP3KTf1ydCHBY5bdWIq1gI7wxrchSl/obQxtK6qPkP2GLbhtrcN49ypHsA65abNw+jOcZ1omyfU
YEY1U2Kfwb26StKindV3jhfGO5K0EMB3mBwU1tewJ9bem9V6HtOXhCorMu0iejUtUr/Q6c9OWF9F
eQxDy/9IjHPoP1fMt1sSQbqVxZaUeAJlsPS6FeEniKQV7e+C3eXVnXOEVrrzdvZPFZOg4i3XVEkK
eFTeepLKdk3Aup6E0OttgR7L7potkxVfpe2f6Qp+cTWdt2oKn4BSIEV8yBAqp5d0FM9ax0UPtz6b
9SouZLHKIlNxJUy/gl6f9OjdirQe74MRAbvH0/VkVZ68V2jCL3MYnrtipHu0bB5iyU5uRDmScVKZ
43NRWNEtMNNhpfOJA6ZX+9GfrlElvueOhoKEJOA2KjxqFGYQHB3ctfP30LUksnn+V4ULtokz7orU
KNf28rjEqppH4D5pQS5e0SDbTQk7t2UH25N32zCbD01kUZfIFqGDaNw4GO9BVmzvYvXusQv1fR3F
BKU7nOAu2FSINmalOVRDPeZH5VBurCbPO9QICgl3QolmDDbe/oFta6x/dm5/c3yzXHvGI+m3wEVD
f+RRWiEFrqj3RXM1ecSQl1w7axzrB4pS2XWj4/AQtDtOzp4uibp6ExmUGpW55Qb70Kr30dNVZDTQ
wrn4Vqp57XrZRzAKItQ7drtQ6T2XD5IH0Lq1MSXHrDV+DE0MvaO44Pg05s3ghQ8kRdCqkJJwFhKW
3SEX2rZTTawyeQgTuJ9XPfduOlCt2werIOgJSnceDUeimKu77xQYa82P46TG5yIL90mK4ocR8aQz
BrK1W+M3YMQAvDHKlZrfS70oxQpiVHAhLO32XmlcMlXeRbkWm7lDvO2eoxRBmmkSHsDXwCA1OcX6
36czrsl3U7XV7+6/LyzId6WAHKK4+0M8+o8/HbaP23/5A9en3fNff+BPv7D9n3/85+gXRRjdjz/9
YVt2CanZ+lczPf5qdf6f//jffvL/9T/+jTR+ntSv//HfVNV2P/J19fNPzAaRZXZAKsmiu3VRfP1R
Sfp/ZqMtHzYa9vBPbPT//gv+wZL4fN0YTemPJX30HyozQXgJ9a9I0BYtMOzJ38loQT60A1PN61rq
YZeg0n9wJMjS+H+gqrG92P+ec22hmv+kjOBFu1DRFjW1ENLeX7QYDSaktjOJXJdBhuA8MPbJXP1f
Ik3MhWX56z/yXz5a6y+0q9sKnotJ65GU5FU4yQLaDWbWNj/edknyWKKfF8Q8EPTD7t5eYxF++03Z
krosP4c+OEr+sFL0Sv9rPhgm6p+8sIWHgiDCtyf/Sg9NcB8j4jsPTD5hskiNrbbvGgdOyCQ+sbEw
OsjSPbdD1uwawxl2fRurTZrrQzGBbKUJJTUurQ5CJMdaydPUo/ocfWDKKmLXR/PhJ+3Fi/RjmsT7
3sNjtsRupjPTfsqYtPHZGpSlvt2hWA2Klk9hJT/JFdgGMWzl0FPLUnzm/k74E/aTryyc3IuJh2Ls
IzpJm/QFhG1JjpcvDaLgrkgeXN/ZVjWH6DR7TCt+sHLDe1fyso3xZ8eZNMj+4mibzaxq8YIoDPut
scRlDOXZsOOPsnepyanqiUywjvcY80ivxo85pfimE8U+6CgMSNKXbqazd9SAL/qBHCd0w/FTiclo
nhEm67k9dHI6ZUV2NZjVTBLIhDkxervmdaCpo7eZ4r2xzJC4ih2ZlP7WauxDYJAyAo7+KZYxyZy3
QDZ3TR8B2GIpGom1iBLTQBSYlJ8R/RVYUNdJnq6XX5khXi4GEgQ00q9lbJjs8NkAIXZAQC3Wds9F
UI6K0K6I1+Dd9DxzsNjcp3nLIz5bBx6lZpFxMp2nObwZUXdIjZYkXmJBg5bug/rMxPHEfHJIq2Dd
uh0Ta7qfM/0FzrKpYm/b9ziFiDBLKnAzlpYueOqbYZ+a0xkxCIvOSuFFSdTDmL8WmfpkWgYy9dlb
5VuhfjbNpxc9lI3DbHsTpX+j+aMU/Q5HnWXW+OAQvZWPs/kwZg+Zui8a/05DNiKzuSZqhur3fihG
uyDpUXdHa2XwXqILIWDBcBeEn5NzR3DIqvG8jdH15wDnTRChd4qTFqjD+TnOv9QYPbjoOsASu1s5
28A10YoJ9yhkuJtilJT9cy9qkLTkODRn7dnHIcrWOO2sALSKaNq5V/ezT1AETrWzDwhXKmag+Ctm
cR8NeTdaxsGwyH3Rlvrpi/JMb8PZj/pDVJ6qIaYJ0yBTzvfT3TTqE2fkrg6Kfe50XyE+rX7RnDca
+ybV9ZVY7KvtYXSTrckDMk65ASnf7BMgKkY4Na1RCX0oWZPAa6HnDpm2u9RnhRKLVxVEqHVhYwOe
7CLVZ4dEt1Viyi3JfquKzPiZ1xpw9JQ+ornk2hPv2g83hyKMkMdvmAYfBvl5/ZTtyXVjty+KTVvO
u86wGXPDbeP8ikwHETrC0YrbfrIQyToYCUoaMbTwd172M/Fybx1IxI7mwNIkmotHWUgb91+h1V9L
PwjpQ+XCkgm6ca7j0VMHAwgw5yLh3KgncS+UeyecntHMfk4cYp3KpPnRttM1WPJjcnZLM8ufWpX8
KgoOLDXnFzP3j11Fy2q/gGT0w7hY9zKS/8ZF3x7gZ2wURFW0HroZxg8InZcfm8XOc35VrbfSPctY
+7CMREx+62jk5jSubXtvqOw2SZKgvAftUFJlDS/SRMTLftw6OIg8zMQCPf96aKwna8aQMCIMNUcf
cyGyuCA55L75USk6fnoWygFtTP9l5+ZZcMpKed/Rb6GA/iCUSa3CJjHR0N2mRFsxdXbvmutOVeR8
uubWGMOTZYQbHxYtS9S2Cs19Yk0roctL5lmnNq02/+H6cyQJ3vPWs2FvTUJHdTg9wfxzuILBhTad
Zs6rTW+AZpt2iwCflP8KfEf0Uf+p5x5RSuJdCuE/d/kx88kkAMxzp1+16aH0pXTUifcNu74l6w/2
0bx8+o+BRB1zGCWPw2rJ84H/Nns6X0hwLkX8k8UYKXU+v/qkHgYq36vwqeIzdMStiNRapeKikTFE
lEX3Dwss9u/Pff9sovv/N7D9axmLK/6lbPAt+ZVn3Kt5+8+kLH/85b9JBoNF/oemn5Tcv6v6/yZl
kaTTL82fZOUjVv2jgvPvY5pNpr1JVyECF9Z4afNa/j6mLZpBC/E+8xWuBQ+R379jukJU89dZhaQS
plOb38joKZb2xv+qXfPiyUnzfKJYGTqrbqb4SOTbicDuDlq5enfCGfZF1+dombF8TjfoPBbkctwV
veVc2vJs1RlMbmWqE6wHIEvIDjsk8kcQBrRQ5MD1jWrurQoA0bYJPI9jEsSMOQHgw2Le6uLilksY
O9Psev4G1W93AaFQxRRt2yajZ6knxRvzAJYBAI4IuMdYEA+lgDxjGeKBNvuzGSGIayTlFOGClXSA
JiSyfVp/oCh5goKdQ3HBV9w/kBYgF6eA76qcXq0rahwWVAagSWzq92BMjXW+4DZZCdaeLlAOkI4G
2skKp2bCAu2pF9wnXBAgsWBBBjdhZjfvyGgyCEzwog68zG9xOGLpECDZ7V2woEsQojDRejq0DYfK
YNc88YX1aDYxBY8z+W4VaCLgn7EfFuyqXFAsr6+DbQ+mupVmtQnUbKyTBfVqgL/CBQYDDtMLLhb8
gZABlaVAZgoFvrepM7ydqZ5A1MLosytsOhAXtG0GdssX/M1bkLhmweSqBZ2L/hOnA7FrW+s1i+J7
vsF4U6qS2BTgvZ0yUgOAG3TLga+dmXEbRAWmgVaznJotD8NgebB16wxMaLVLFxwxmkAUa6BF8HIw
xgVttBfc0QOA7AEiywWRnA1Xb6SgE7rvtIZmHQ55L+d15mCNLpLf4AkZFB8oZ4QqYpsOUXnI9Tuu
85vjTnAfUMULQtotWGmT81gIfTggPbsXB2IAOQYxGNFHuSCtFZDrsGCvIjxkCxZbL6isr7po69sU
qKDanuvh5o+hXGldj4dgiqc1EHIOZdgyfkfAvXWbbFw/xjrrU4NVLMiwtWDEM2BxAGiM0IK4NLmo
jmIen57P1TUwnqKciWDnwZ3FgkBbfbPhufM8moxlQMgRoL/N/KhmUl9BsCFBPo0F057bzN+awNxi
wbudBfmOgcAlkbogjBjCoyx/0J57tBa8XC/A+YKgtwuW7gOqN7MuD26YfwaNo7d6Qd4FELwpVHJx
bUwleeHtKmB6veD1yYLcc0otfyMD/QTVd4D3CUokx29B/P2A/ifPEQSpcWfXP/raw4tobNuUx+6E
7YqUxk5AgIrhnlh9ynHcy9jT8t4jsvGjYVhbLfyK8KpiwxjTkCavsMQEJmhjOj+UlftmRLQ7xAoE
sEMQsbAyqJuv4cLTOHyYCcQN3WnDxl+4nA5Sp1nYnXThebqF8QmXb8f2kMgJFDALK1Qs/JABUZRC
GA2mUhQSwCGNkEnFwiqxINu7fmGaXCinyHcWRqnemFG/a10iugquerCR4TJOQ3ecF+5KQ2KZPFub
hdUaF34rXJguFS9h9wnmHPYV363O0/g6L9wYYAh+n27ktBWUZnUtlu8EGDfy2kO2sGtVVRwZjvYt
l/9JRM6TszBx9KfzMws7Zy48naA9Y2WWxTee8NQq8/2szLepzDu0h9SUWUDX8cL79X69tzouKCcJ
EUhADtaQhAKyMF1Yw9TjSyO1kQ8+hbjPrIacZP5u6AcPTQ513YE/7rwGrgNx0NFZ2MlhcjZRWoZI
yCDUcyfbjxN3P4C9WMNGr1GFxDhW+V4GqM9+4UCtBo5pUy/MqJ3SSpFAlhL6GO3RShTMrjCpclKL
hEi8V5CsFWRrDuk6QL5W3sja4TYYHdz+5GSdRAfHfRmRopH7sLfDwuPaELo+xC5QRHuW7jNqLrHh
bkIoDQlcLGxwMyU/ZpP4mcy5VdDFeuGN3dA4FY4HvyGDNZoxvpqxi89lE2PocBuLx5k8AnCQcyhP
YJv3zdGbSlz1VBApVPZ91e1am4wMTxsvRl0/msK55Q7HbW1Gh1h6xzk1n7wBTIKC4scgWRJCLeut
Qd7FrU0WJkrJr7LxHgdCN4NYXHoNCRDSOSSpPiKpmLBkvS+FRljCEhfw5VUcUAZf/9zou94yXvy2
fB5luWQckygAt09uZdAcS9k2D2WqvONEicsqVeIajdYb4tzPsso4CIM7lZj7KcxyaDITLQlT66GX
YUs87Lz0HibBntOjXI2N9enB2qkAZ1HIPkz5yLmbOdmtifZI28TmVaGx8QziMywnEKxsw1fDSr8l
8hNZ3cC7LoJxPwTBLm98deYSOZeRrTHt2t/x1A5rl9DSAkFr6qagy6G4aoGII1P6O26785T0p9Sq
L87knn0Hs8yA8MiazuU0yW2ogl2nu30c2t9zVV6mlsAQlANbTSPWqmhIdihSQo7K+cuhpxq93xje
2CHaO3ou3I1dj4D6GdD4Qvqj3vruGwM3WSFXxdIc6OfOqee5fCEBVqIg3DgtAQpUWjyA6b60GbYw
UWqwBzzUpFGWs/uQTApyRgNNsYzKFPUu/VhZZR/ZM99V27KOtu6LlHl1inqDssSIx5XDA+PY9dWt
L9B5MBUkiFlIcxkE6tpxaTUL5pzRqkjxnQ2Ex2B4hu29swZ3608OYdYRa3+u62SPHvaHBorIiu5t
wdvLJNj5hsF7sbJDG/KVVJqjv5N8lEpUzTUYH4XN81CHCUx1/dDmjCFOQCgSpcttvjzjnLsgJpap
FbtibL+8LPjdFbmNkJZMyJBAjUxw/rVOxyaGyDGtEex4Ia+wsO8JlH8wvZj+E+/kFNZ1dj0+dtPV
N66MVQZUVPTyuakyYHISWqY4hjBEHoiYEDo6K+11k1bPUW+qg27ErYyMr6SriBR9NqbqRlgy9nvg
DJvvUXf0sEmFL3OMPns5HVv5FCUJkSj5lSS/jbDu66y9E7q5hkcv9MnAwjYZutOTW1WvdT7cW2X5
FVfunfKCgfHF3wjb+CCl95wWHVZvl5DJ1P8GZbuzvHQfG5qjz2if5DwixPRWqQsIl88zypJ6Pgk6
hQ6t76Rbb0GZ5tEWO5KF5o2nB29ViPYWzM6e6cPZZUbzyt2SnxvZ/A5ir76lcwqpll7ICrrPTaYp
ejtQV3uPnlG8mpH+hBC4Jgi9tm1GOi99dkd0qY8FnJ2fckoSDB874609zbWjV80YPvUVRFXflgc1
DLcwJ7XXJbhJZ0Z1bRWiTpFvQ5JDKLU7dofGARRU/aahx8UM4neykhEwFepXlbPix0QH5aFzMiv9
IfmXhJHflX36wDpPCrRHMEPsGCzk9qI9aOFIzQDvyVxkRwiwr1QySpVk96+yof9lTZxmRUihxvKh
oAdKFFXgYpaw7lZ1sBpjX1vOXWynTwjQYqhqn1gplw3FD7n9Y+YWL5qnTZaJ1zhn/ZBGghLOfXJa
1RySWRCh4tQZgJdjb8dB9Ejqx/xCETkFWIzohUrvwumHFxbXuChfPOR5+yxKvwwJUlvlgjvP1P56
YVIyggis2nnwh/w9KXkmmMRyagdQtA/N4RE9Do9Lj+yDigF3kxoZ7cFmcBdT3Nlw9IxB/cuQOFMz
eRrRGUlTP6hoeR0lWa5W02Jg8tHuVJCoZoV9t0KSXnIUAkVGL9aUoRqwvtsqPXvZ8BwV1mNVSEQF
zXg20/ZROIvYT41EL9XpNR6LTaG99qUyoJrl/BNjwHya05rTdvS9LdxUtUXGQzsIb1i43L+Viskj
LBBSU8QMGmEWGJMytUecQioSWOXRsAv0JUhsHih+5YFPgPLOsqkqzIKOsI40n8/DYAebhgBbFkd2
nL56HtIY4amwSyatBEUqlbio5AjggZ9ylb5Czq85RKif9/SDRZGpI9UpGrS5a4dgJEKZxKMokzGi
0VJDVtWv7EC2Xz6KqudgjcjnlUFPz7Bd3Dh1puPsENro9C+Fip9NfR5aonXZJVHk9GdhT+15QmKY
CsJ3uhR5e+r+TvxpJ5LxtZ7IsTP7H4g1i8tIL9glH1v0j1zC6PLIaeq5RP0c3y7zPHoF9ZuEWBtO
FKq5eLIS43kMMzYESTpJ5PUJ8UJVcQuDDImYlr9j025PJNZS6SXalRTWAZX1IeQUWYkgUZt50Z0I
ar3cJnrt2VDt2Y9uhRFdLZH0e8c3DllAy4MixnhbuKWJEhO/bTtLgp/GrNmgk6OAgEqDrQeHuGja
4/EaSnFo3VZe86Jxr5mt3qvYF8+uVzhPZXseNPEQ+ei222i2PxydoqejNQvSrt2M7KKPZReRuhe9
ZnPOU370inUtmuHYa55TEVinh2AHxJVIYLBQh74sdFG+dLP7ea4+J3HIQSBZeUgMtzgUCfb4CqSZ
X3yx68y2urlZdRSwu/i4wfBsIj1zi7kuaPe2xtOH2HBQi8hgDO91FVybhfSGARZmGtylrrwfoC66
tqCpc9iOOkPW77/FvZltkPiHK2zDV0lP7q5z8+ZIZvGUzhOBijxVLaNAWjemHhCFh7CzJmhuAjhO
uwAHVIEjWvT+j1oGSOqdx7FSO9/9Erz/XQhNsO2yliTmzEtxsfCVJYVlwjwZ97MlP6RZvDYRGs7S
6HCZiLdo2fhKCYri9uatq8f0PLlfVSfibVkJIAtmVVsTUG2UOtxPmElRZqSU2Hka2SnxMdGQUMoF
vivNITs0Si2eDxLBuvR5Hv3XNA+fWLa9zTj4B8tgIwk4juHfZxMPkLLddJeTdt8ZNQ/4cLryWwsn
eJVGSjYKynOnNGjxCpPdRDnmxgqHdueFEjeF865msIpMIWij0eOS5dm7ZTVfk5WwgtjYncwMeoVJ
DJdRLHZlSIaPoiImU+8pJyRnWEEvdYqTAZtLCK6SOi354erBrOavmMOX2BgYryh+7w1ga8MQxa70
PfUKkTkz5RrZpQqiO47smVruZN5iJGFytAxMNro9FAYN8F3duTAWjXPWzkIvkCRYmvYL8SjfZZAd
JrRUa7peqNAL5Qux/HUVvtgmfi3klxnrPY8dIjZ1Hn8YVn/OzXYTh2jrbJ6adGyDPRUzMcuGaHF6
ZXrZxVccuAzAFUdcQqr6KpVk2NxpJP2Xspy+BrNGTOuM+T5wDGzyMTYMo1lJJ/oVTd1PqYl7o2xu
EuJnXjvvtY/QKCBsDeMFotMyrU+pb8EOTk9j7CIKqDNE4o4s9qbTfBg5AI3rp8cG7ccWEWDHbV5s
R97VakjlG/wGLtHQwLxbGOGhyRTeF5LwJGWIoOwN6ZMV4FcEkNVN+bFMYkVSt5NeRLgINq9x49mn
SllPiO/1dp7YXkpkhVUqMLqPzqbp7O3ku6TPu9kbR+OhqsWL5xV3s9vBndQMSlCaRDMk3sEcUXt3
vodOWtVPgSyvAsRd4J1n6O4vECe7pELcPKufg2NtYz++JQkYizvtIucWmfGhYApeoUXoVrNdTbvZ
RUOLDo7ktoT5BRaPAMvTGKCdB1D41P6+VdYhGY2f5PIzlxrLuN0jNJI05Fh+dPCbzlwVCaGDqjCe
I1OPm3yCwpDRGKzSadtwKoqKdVTTQHNQGXtSNJxto6PGsTIf+6ElSGq+5+l1s6iVgBka3oo5fCoi
+exLiB2D7qFtVSiiOrT3gw6Boy3wUFR5+hJPOUmJ5Kv1WXjiFtdte3UGc99TiABuj8m2qvV7wdEL
Y4XJ2Z3uMRHGiFRp9ISiNBt5cqV38StJZl4H+5jRD66pHfC8VxW4FOYQNBJXX0Q+9rOzqGrdL6aY
oYD1pL9nwIcNRBGPqHT8qvg1TPWHw0QGVhngaEpNxCGmzVljjVvMdPeWPpkkZu1UTDQrglJukZrG
ynFn+2RxQOuxBRMkg2NwsxeldUNxBLuADMasX7gLaR+yPqMo25UxVqCi8PfuYD5OrvHbNlLKLRtN
63uZP85RZB7zQOyGDBSMJDJ4a/nV0xZ5Qdr7mbvEX7ZWTNujEyVPHVizSOQl8WvjMEl6nVoG371M
I9g01A3bzgJ5KlhHmUTT9pjBn+Y+oEwhCagy/fjTnQ3nQEPl1g0b946t59UACNqmVf5mtPgwS/U7
RMF1U7H1rCF0aS1RGzFKSo6bSxQjyDGrFppvhAIOzXsRD4+iRT+bt+B4fASaWFITB52wIQnxz7xC
EWRb2ddPRTe/DmNzytxuPJm2fJDDVyTmOyctOdg0sG4WpJ+ioUiOrTiMNPqqpl4YWuhH3Jww5+q5
z6sHS2TnifAxsyF5VpN/nVYzi6ZDCVLSudjUePyD8XE1etPbCgcImJSP1L/s5Z1hO/dW2LzEQ0xs
PnjlIKwfomnvXK/HV08jyqoa78nH/RWP7UuBtlm1OrxWFWqtBgtT1he/STK6f2jG7qDd+gOZXY5m
NsQVEQksjCojODyrcLknd2IZJ1m+ET14+Xlqmq8+e2vSZNjVXk92TI6lLLYJHnRZhU9GT5+fP0QY
/+NqJ93pp2598yRlhvBbblwA+68xQ4Dn6Z4HpH1fqvQj7em9cqFBDbpJrbD+mkx5oMNjXZske3m/
kAn/MBMyLUGOb3OkEkJqQfuWLgOZNuvcTLbO1JzsZkG1vPAxKLsDZObZQ1ewM2r3NZyynyOVDytp
TuSNOfa9O6gPd+rvhzhFgT8ENz9qHwsdQPNjy2t46rPQC28LdZy+lu2u0MC0ulaMGj261hnf3r4+
FC1cpVdW7BBt5+/AZWhE0VgiZX4sQHbXa0bD+w56PJ+tu9DYhy4NoyfPjK9uO6Nmo31q0TbYLiGV
9Zw8Bh4fIUpGVscTnqhqraYJWBS7ajq89r5891RpbdmPqC4DIdI/RhdUFy34V29hPEyBpj1ruAIi
4DVraBBvyNITHl04CbprztctRQmXwAwJ5AsrtPrLaWF1GRJ8Y4BUHBuDl+xsxrC8pVM1UvSg5LZx
ewk9HxYs8sQG0zvKrZirfevGpzGNxHnUhoVE3CMxIpgOjYfiWKmKPCPRXgNrP5XWxbY+Y6Lepxl6
zXK3czje4fP8rcE2NiknDvDU/G10XH21I7793mVx7HBTG8Vbpbn4e2FGG5gsf0XpzkwmnM3qsQvI
gHf88pNVgMDO2vrAhfIR9jbY+MCg4HQvDsTtiA1JUTJiDQFCh74gLB5WoQpuIcYeaacvujHwRlt7
h7jcI47X2xRxa8p56WQzo50iquTs402mxMN/bN3pzkWgBtmCVH4i/7SIu3vTXowqcTQSzHuGIEf9
y2DvKgsdRFD9zg1jWltMsUzBRy6I44xYJKHY8MTQ2K5mw38YbH2fsZZwx/dnS9gPo5b5DsLiu529
o+sMT16cfNANRx2ZDK6hNZ2cVH+MUetsQ4ujrHCacuX98VDR/iaICJ/OsK4qK/7iX4xWGEAewqb+
3SHht+bsLapIm3IS+9mdj87AHEc4bE22r21g1a5Kkmzh1xDppI+54X6F2BNpuxu/lOxeg1D/NpOf
41DrXdr3CCMC8ZJkqE+NzrQ3kBl2lh9QqThrzClfQPb9Vqc+gYCl3FIxW68hj7ZRJfdebp10NF2N
2LyTrdwUUxlfI0vcYxeL9tmgvgz0R7suIV8xNKd9mDQYayoqkXrEYZ6Dh1U2/C/ylh+E5MJDGGIh
5M7Ho09C9tGfjE8d9lel44s0DQAX1nPj3aNbTkzGd2xMFvr8hKYAcIVBusXezYt7uj/kqSwLbEJZ
sYOiofqtNn4uctvEIml8EsMzmRjNfNLGWUzm0YpYfeYaFYlS3Y7ik3E/G+hW/Bn3udsZNIqzvAyH
LgN3KdqXqY8uVpt8Ks+p6AVpXuxmoOhbAs843nXKrZeApOc5ruJ1Arkjjdk6j+POCOgem3wctxnB
JE7j7/RkX4VRmJepRy3BdspIBUgos2/sGmc+6dtcWhSHcmqtH+hC4nGgL32NYqXFQUnzTMukaXlb
OZrBVidstVDJpEU6+n+Rd15Lclvpln6ViXMtKODNxZkLuPSmsnzdIMrCJ7xJPP18oESJLKql4Lma
0URHS2QXuyqZCWzsvf61vgX9ctIHtikpByBgV3n1IvYp8ZGG/VxkfZSMRxxpHsKk4V2oKu/gBrYM
LO/VahDtiLAq9v9hRUbsJa3kxGkkBkRpuDcnHOG5tE4BOxcWUcNJPEzmmTKnDD091hVx8+Ufcljw
0ZDzs4uU1h5qBrvtwO6669JrxiH38hAS8om51KMZkKJJt5nYwHPT1NTFr4G79yyxdaTfjI1Kkawu
OCf6qpwLzlSOjbosr+WghHmeqw+qQrqvb6PSkcVgwtzMhi0dY6g0QnScDOzfpAH8KCHRcDHAmzTW
NurY/CgVkOj4vMsllX0TVe1djEwbmBAa8RAmnqgodi+Yup+mqOXGaO66OIK5X5YqA+5zsSjlN7OR
pK3cse2hGgizR7iPmuIk1+GHUDQa4fUi8gYVk7hBpeS5g8Gdw4nS2OymBqmTFqevxtY0YOuuTcW4
xRK5bsUBV9mIISczjRXDZw4/hXoKU+VyoxjV6wVD9q4/IzhPXaT4khXCMIub6pRrJhyf80o1rDk7
U0+4iOUNOjqMPKEUPVjhuXley2lK/CpS2Y+wVStNnY0nh5KF3KXrN0gBoGGYFDloCk8aicNELp4t
ZMnNFHTr2Jhd0gnrYWE2T6K2ssok38Vyo7LYByScxoZ5zJVWIZ9KikTR1qjsdaUITkO9bHkD5ERb
4jqnm4eV3mY3QN6xkJli1FVpniKOac2gUnHQMNkPL8YuKzN1k6b4owupXvYC4fqAzq5iDHDXiyOY
0nS6inXzWqUkM2tGBIgKjPEgt0utzkP6sQNYzK31kKQLIy50OsrRFxpBfKrU4jZBxWFoFhuwYsm7
p7ICD2d2HUaKuLYQmYpC3KrGNLpW0ZTuvBUZNpOWj8t6gnVEqdZJV4ZX4VxEbiMxTrTi1txqaxqr
joMg3iSFgH9CEyQHPKmpGyzZNK+6Eez64axkbimxr2ksMbAvG3aYZPi78eOcdashm1RfDK27XqOI
inl0IQqobTyQLiTTKTSn5JvxzuvYdskmqBC10lbfDGJR7OKpY/3Rvxg0pLsG3bKh7L0PmqOUxttk
jBtOvtZ1cYHgw1DxFE2kQbnS5nh4qnmVNuykVjpxPfvZCLKaaCpdpTVDKMm4LPAoXIsD9vwmUAip
WPLzZYwYvISeXlZO0QQdeXf4r7Kgh95FCnaXC9WhTZdSGkHVfSfXLucNfiOSdv55n9P/X/52UaGK
i7EqQFNj9px/eb9+44K62O5/97Lvn3NM8hpX2Q/+9h+/we/WKeNXmR0y9cm6qssqTvo/KEBw2Exs
6hbcZ1qUJR37+VfrlPSraoj8EP68qbDJ+c46xexRw1Ul84J/FrdGc9OPzilVxCkPc01iBPe5ULPN
hbhthFCCghIvrOkDpxd4Aq7jJmMBmFTGIEEz2NloYuRVdoShWvscQcG/UDHcFR8ITJ7C3CtirQ+D
B5Wt0uXSXqXgFMQOsk4wLUXDOIrMRNLw/YIducQX2DLdtayXmOSsdC/T1yLiQSI7tNQjAn5dpDs9
hnI+rB19We7QZo85A/GJiZe8sPRrhTRrqms2BWZpre3VUtwUWngoStQVrZQPdT26nRAvzEtIHZqU
2YHQQkgpqQ2Ngm6Vx8C5yqBaAvK2rVbEBzasWop01UnbTBV7yDof3IlwUwb3B0vMciDDlV3Sp4ty
Yasv0uHR4sXC/Do+4JD12jL3hexxUDdT11EywEmw94yQg561kSrASL4kfdBa/MaKTCuAqpDONTZd
xXj7jJYlxpdhI+fHSsNamX6kbMOmnlw/ubI5GpbAQSaLdtBC8Qo/rdOHy3j2+LTDR62MnD+lu2Ly
So3XlaYWNQCyqxBZEwvNj8ZLYQca5lmdjs0mvRvYvWZGSbcA8d8vDkus+mn6Zio8UQvq2MEa+Imm
fbBdepvod26KdtnI2oLu+iWqe9Tky6roXdxlLjY8hMgLJS2Tcx7kTdnEq1zXHlpGxYysFnJtbTNF
9boqfczi3C/lLVnnN0Kdl6nEHIKzumXjo0+ciTnmzxZb0FCcbnCba3UFq8W4yrMzYGwXXQOVEb9T
emEGrVrBIm/MBTlQX8FU0qavbP+XKQaqSYEekta6ToK9xcVTHIs2L7xJsW7HYqCGTxBXiQCvRVSn
izd7q47dGZIU9p/CC89N6mbYu+wewz6NDMUuD4RtL40H8voPejlSdSE+SBwe4lh9V0MKGjEVY7Kt
dlMQBweQEJtwiJiGBFT7DSl+ru4tZnroJEMHn9CC9ZBBucmULabthUGmw5LCddvrh6g2P5TycoBY
5qjyCPJql0p+YaZbnAJ7WZ7juVwqmEKYIGFRykWY8VwPQwBvtVLsiyTPpwmEuoaCEoL7bjlK+zwa
wFpcl5hjPbGuXhKj2JdqSFyz6280AVIIS5CKvytN/aaOgSUVw5l2VRrX0hepQ+WzsCWOqYJFRg5v
kM1WvR6eoEQuOXJ4adscLvL7EAhOGKcbIa6vqRP18ko8kWLe19VmEPInpO+rTGSiHiawDiR8ZS3S
jIEmjTHVj8rxBqTPWhDOjAStR3MauNjymya3NpqYLONS8eR50HVpIaScNVz/Y4MRu8qfh+5W4EFt
J+ONRleuLaWnamhdBegKqWBPJ747MsimpaUgOIALWlK6B8bEpMczt7KyvVCdLnW3YF9s6zUU5ZBp
D7Huw1wp2bOjj/WWd3akBlWLpv3PP2P/7/IS/8fwF7MlBSV0rpE2Kcv8W08x8q1F6ur78NeP3+CP
8JelzFUNIiURmo5k/vXhKIu/wieVaXMgeEXf9kw3/fpwBJEnzr2E9A+SeNTnWNZXXzE9D5aqi7DF
ebTyhPw5RJ41F1p/l8369MI/2YrjgNsOVz1FfY03Xo7tq+JGwkJ3XkSP4xjNgwac76Y9TfercYIQ
sDSqhSFxoHfg6JwnXJEr/jnKz/1SVt32pX8JHov37BB76VV8Jb1My+Zd5awm2a/ysVzKK4t0o3M5
1rldLleVFKwtuKd0EiAB3MB1AUjWUnJwk6/khzB3WuyUH1siDM7koYa47cJhiHed+o6+bB3kSg9K
cQ/a8W3yo8WdcVMswXhj2zwJN/yrKXiW8ZtueYbEfb0u17mf+tlV7udu5gEeeTUd0zG21uPZ8fbb
vbN29rd7jibhR+0m2/TOjVatnzhvmSO4fIt15JEgWDI2c0oHEjiRVru4m4nfHd9HOka7Znm52DTP
Zyt39OVF6bqd4/JDvGihnyxXoyFO4ihndxuT+Amz0ta+ynRQ6DyUmCV0LxHNgrtRuV42L8mtm/Ft
v9nIHX/7aP8XYK1jEYM6+e//MsAr/t0nrn1K4wUBemDTjwARwJjeobudbeUahseDvKt92pbsGYk8
rO/Ox4N/c6Cz2mNR2t4vTiHY49VcSPHy0h6fDFoc3MfTAhzpq2rTBe3+hv3U3VfqbbYAi5wFjg1n
YR7bl+1zaQ+rZIO5b63cUppqtw4uXPsf/mpzWvFvLmaNm/Rbj3wtgQcKAv5qd5UnLJXDAC33CTp6
DOWUZselycsPkEEHxzqZ4FE8/WiuZtb3zQlJZp3ZNkXVmpdtDOd43qCCrvfX18vAeRtsJu1rx7ki
dG0zttmSCdvWfrVsltAuwGOdMufLryM+cWtpem//g7+ZKim0HLJkkBX79KFZaXkpeliMrtSuo6Q/
dvL6kuLF9MV0qVQ3uXJTCTxDmGitUoiFMi6vFf+UZA+lcAb70mjhTI6HWGn3687Xnu5jRsX41Rz9
OuSPU7PRk9Ny2RHixcOjPVaJveXGlObK3eXEsPwjpqhJ4rFbC0elB5V/HBKqnhxIbMlCeKPPkwxP
DPzWZXIGZ5vxg224V0zKv7wZc8KEYO/vlzCZ4G8zx59++7//H3msKJqis4yzihMq/oJH/c+ZYlUV
ODx9eqz8+A1+P3OZvxowQ0EsKAq9yvr8xPqDvKoDTqXsxzL5OnGRPx8r1GHOr8VUVcBbX54dXx8r
cx+mxWPozyjyT6RVeLp9vhG/f93KJ+5qU4M4rTV4XTWHBoanbeynpXFjXSa4RtPWOBtr5e3S5ptC
yPaSUh9FSd+mbNP0xNib2bseqduaymhFO6nhLlLfuhnH1HfHhC2ZBnprWpEOKGNPTKg67LFC9eay
fRtpwhvsywD5a9oYar5gBIr/EqFcV+hCi+h6ITpGF6NFoMQtTM1t5OvkfqipzJz9e415UwvxkpHn
agDmTG0zjRcaYVy3gHi5bZ4NZSsyb57wTKbonR6j8FPzhOXZAu/ERGcYnUNYndLKNxVYD2yvakfV
/aS5EatjR5zVzfd00ovcXs1VIC80DCTYmZ/Yw2pkEKRlLHrZsMC64PAv9VlxO2WhSwDrCJcQawOg
Qnd5QCugHV/hGRI5/GUeM00dE5BPwWhhP9XHaNpETEX3E8WJBh6y7D7oTib9ZBH5h/E8AijbURk0
BO9i9JoooW+h3nfn50txCz/ORY1BaFtZseYqw1uXpH6op5tavyK/WrCFjI2Z0cUR9k4/EqGBlcaZ
k0c1IKVOZfnTlmhX61BBoApfK6bduC3leIHhAgs7aBBzOVLzkDlKs+wgu0TLUdiGTIVPmM4Rg6pS
cJtHcixYEwo8iTQQYFOfGQ4kBesFSJUQJfLMiYxBEahDBjLW7ox0Xj1mH6QSvEkj5xKorkwoozYf
B2zl8L6Hq4GQaWUupnvNGBbN63TXPGIjl7VTax3HSLLlWQHEw9rqTwDAtFnmcxMr9okC0dPEwYHD
JlX05lIKRrYsjAJiZRH1bzkWHrCLzsj0bey2gbqtyPvOAxr/one+fL6K6v0EPAyD9vmjkqqNMJBi
hYUxGt0qKq87cR8KLjVWXUezY2z6FVrZdTKIy3P9LsqvYrlq2pWem3aenoTGD3M/kVYcz4JYWFWT
bwCLub5kH0m84RBUto8Fb6hJE3G3R5qn5d7gQajYMYDDABLQbtA8BhYYNumEy94vVG4+dM/6h/GQ
3SQ3xV34HDxVtT++Jqvwnlt0M7PPs132ntwSDUfIw8DB3B/4TyzaRmmb9y2ebazeq4xE6bv5EtYe
o3590y5IkgLeTqCmB/JWYwoBJFxWvdYjJRy0a1KlUGYsQlOXJRhiBicArMR9L9EA6mW4UnOUEqox
D0XlNcOHet8hwju66ontOrzcy/FJFI/GhM1nuLXYo5KtdrnvImAhDbxB5Zg84aYSgyvoV1F9unBq
p1y1x3QWEQ7B6HFNzpX3IUu9KFyJw7vJ2by65X+Zwo8YSTwAGieg6jxm6/LVOtvB+1xnRmGW5XJs
wjmoKEeNKdizQUsZf9C+nJTaVl9hqD/rll8d6V/tfOO2YZpB7W27kOotVzO/E9iAyivxJgpU/Nfv
xrOZ09RxR/1rjw5gYtxblYvJYuzypJb0N+Z2wCIxCSumP1G7FmtQrFEJmkB+GrDZISQAgoY3POef
Sx9BV6PLgmbUL21fzC+YLMvU2WBGrygdsTkOWphrGIKxTK9GQbmyQgNA3d0gp36HdUtnXEQLIVQG
CU8LZ1+nVUO/Yv7SxHd16VF4Kl24XQCOrqN7yh3rZq8Pi2EGItnpO9I6oxeS+KTvmhl6x/D80KA4
qR6oLhaR7qN+YJvcX3xelvRqXcfOzLVnM+ZRaA4ezdaPMoIITpqGzt/ZZusRRSICD9allLyzxJjR
w79KuhpNOWY5jxhTb2V5QScvieuNVl7bmcJHNGwH5HfCDs1uXIWbgL8CzYmP4UZy1TvMXyzQ2aP8
XNIK0l5FZ199Joy0ZYkd9rBWMSOE97SuEF0QfcL8hrXUtvLZHe40v18Vp5watub5fFNCUvpIjiNJ
Sy96y2nIMdf6Wl0Xd7O9AQ7SvuIxdSMDCKqXF2y+mP5d7RVMIqmEvSJtYUhEwyZi8vGKCff6Ys97
zdRW3qedxBiMtkVm4/ltCyxD2KriomXcE3r8gnkTiF1cM2T+lWND+UPuN4doZ2xr9EGLE4SCl4/p
vIEvKaEglwHYqW/fFJb62DOom4nhuLKJ7W3onXi6mQZiPluUd/lKWaTb6K6h/HVNVpkv41Mpjlbl
xI/xI0jNmVWDVLO11sZH8FDuh+04k5e5NRycXNk+RzWlQ9QjM8/hrmqWETtV2dZfs2frKryZC+34
aDhaIdGdSiYZlCkRfRiGW6mbt7EJK1JTOZbiMBthIhKPrhK5veYV+3rVPQNvrfbmOnvDLmRQFouE
gkEdgXBygg+9ts8rcd14EZrfi8Hsfcv/XlyfFwahUptMOoviYLllS6Zx1cHopvhFWQ2RX1o0umM5
HnDDc3BLKJQ3vARoluVKSDW9C4tEaDF9uZQfLwMDWqSfBWtlJFP6kByrvUAG9mwTMa13IKDy6+QK
h6jdBDf8TrksLsIaBVC2XOVRO+IAVBi8WrgGXrrzQ8F5rH0X1SUEOP5QPVJH6CswNQ0Hy3ixq0c0
PW4Km+7roXga8i2fY7tOTjQD9yKTfFdn/n3TXsW1l3zolZeHT+e1oWzwEmvL8K6TbhLu/Lh917k5
svGhZC+0SELSIsAazreK8qpHftjflombqoezRNNn4lriB+XU0RVk8DLx+mTfJ8ygFlPhh6AxIl+x
Pqb2oGpryhYvlhtetkPt7cXqIA6MgvX3xoic9NhtgckyNKKeVLim0DqXRv85xLsMo74QbXSHeXq5
UbBs/WuPDOgxmP9FU9QoR5DmnfV/PjKIosCZ8NOR4cdv8LsSJf0qMgTRGMSIqmRZMqfn344MsxJl
Wsxh+ApHCQIEfx4ZkJtUjiWmocmqCr+Infw3ShTjJGmu0+FsYyKJ/cSZYf4ZP5zdv/mLq4yKvj27
n60k4zUgRFWLl8MOHo3NVpF+Nyqv7MrxqTl2nw7kGGxxjbpks9N92N1QaXPYHQ4+v7qnmADesq/b
Hl6TBehqRJVuuVzL7vI6dj84w78V93QJ/IPoIP1AN/r+DVdnyNDr8ykmFPPf/yX90hC8B340v3Cy
c7Z2fbd72jz4gn2/wPNt7bSrbz7h3w+/3+o3X6BEn0WOb9+oT2er3lQ7hl2zyEHbgd146d0G25+7
kVZvyipxrpfja0/bHe+dv9uJzkvmxvYNNTc7hBsfMaSh0MxmunUvPN0nyYqN+Ojcc8pgKV7OrVd3
SBl//5KZ2v3DhztrUt+8R3y2qtnNmtOw3jWeSnHg5s1lKLUNn0efcsEdFYG26blYsY6qI3orRjZw
QPYiMveJPgUnqt3+cf4FpNNd/xA/m1cP4X56nV4v6xtgdI5vm2+62y9x4Po8e2wguvb7O2H5RbGo
Fje43O2bJ7Sgifovyuu2O1A//Of1XXzMbE9A97NN+x6rst879xi9tsZuFoRqFJPV4rS/R2Jf1x+e
eb3IBjesXcwGtm4PGNprn1CYal/4/0cL0g9v19e3BZeavu+WVyGXoelRJug4FNmheV1sepBsj9Kc
+2vTrr6844lDqd0/XCYzIexv76f569+85R2zDqsRectpZyjsl8PLgZLAB7yd7Om4DEwyTg7nFpQ7
TpVrDF+0Tm2ulinKaHUt2nweqX39e+nod8rNtxevpP/T3fJJb8YFqJZxxst6eohWyUpe9K+YBSvv
7Zp6Xpcah8XDA5lO52GzvNgRd7eBhoedNVltnp58/+Fw89Zs4jtMvvaVcb1ZcuzjP5RTZvRgNR6P
9RcCZqPTuEBFvQEEgt24IA8979VbHOlRmiuvbm6o41vdHDaUD8w3hIXOrdv3x3dukcNu59uL+xN1
SY0t2TdzzdK8Jz0c9nsHQuw9lJy1ft16+Fec2Dsd773Hs31+5r9X19e1s7zGUORGCIaRR8Gbf5nf
xdvlbWKva/t57+0nj1J5GuL+6Sb7UXT5fiH6LOw2MSs8A66IbnDeksPBsneQvOyrK8iylH1n9gFB
uu098W7kloMW4qf7Wd8n2yWS7LLDZcgeiZbbiz9WLmPXjbzQdx2KsOEO9gdOJUd09AWFMOwy7EN3
lS5lT7B3080NINDrRikX3BJ5B26HaysK7rGzK9pmdLaL7f1Wv9bt+c2L7P0aXXV9+2za89tQ27eP
drpaD0vLfUv43GtfYykKHDZmwj+8R8r8EPmbtfOzQGyIw2SaeFDczcP8d+j9Tbk17N1L5OwOvs9i
w62gXS3y7XbbuA2LwfaefWFqv21+eyX/Qg0TtdAyJIidIvwT/BMs3f95Q6KrAprj9xuSv/gGv2uY
OvRD2DjsPGS2EXSKf92Q0N+HUClD5vy9/vzrXExhCyNpiqHI+ElM8dvqKPlXQ0MlhJdIfI1W25+q
3mUf8+lK+fSq9U/LpwXxpa4TXXb0OHlstBWbIuLHbVKemjzaKV3T7dKYXJFI5RFUOZoi9Sxc5klE
urUitqgm7O8jcyEVhrWoYuNhGgWKnwpXipCYTFO4K3GeK5D/B9LkZ+AuH4V4Lm+iUr6OqCxyJ2PX
hA9ng/HarPNBiM4I3yDPB9ExocTtLMZOUokPMtY2RDtjeIvQnwKyeEKwFTJ1CTHCLRM45PlOVHSm
1Rom0eSjHUbu8lJ9EyOIU9lEpEqoogvW1dLvah6WxfBUF8VyFBsIZSMiYDcUgPZUgsoDoW/an1Zn
2jjCVFoP8/emiECISm2TYWff1BFsoBFodwuvBnJcsk8G4wisBLFuCXenK18IEaJR1fe5bvhn0Ip2
lkzpLRUAdoVS09XRvszjxZi/RLxbA6fRthj8Lr8iqIQc50lwYcMQ0PGtVqLEzdUD2DRu+sAfDWEr
4vkQpHLbWDID70JDIalqwQVNBBfNejqaKuoUZndlPsr2gkxOGu9FZVzgr6b7qOdxKSfulFHezQG0
q7MdiXb6izhKFo9ABMnaY1iJj0kHu0SfGDFmggm9zNQXOZsVaCMko6b4OmqS92ocbuGbI4BQuVAS
TlWGHENOdz6wYVwDWkUgJmxTUXau7rL2yjLwE46hJ3DuHaESWUqx6afpiyAKJu12mLyhx0igu4n0
nBTwmoYCVbFLNOmYoXBBQeJANhv1BJX4IJmCS9Poyz6UnkqlrKGkh5umS/aNTvdUL2lbYLJXEQ1C
aHpCuxjG+D2lDcEZGnnNJAo1wNR32ZluymhBosw1TW2bTIFLzdXjlJbveltt+uDyKs5VASMWSBhJ
80WHF2xFAPG+FIF0j3FnR+fzsroAB0AUHXDNntvHi3DIA/Z0FyqIrI48aoxOHxO8rKOr/kzMSlPR
mnHlJvC9NX1j9MmjKZARUaYE+FmKxKruB83cRgBpSNEehLxZGRJt015luiPcEnuaJ305xUgNNYhi
I8NCaZ6GDE+hRR/LF8MzmPHZwK4chG68SeDojfkZn7V1r2XdyzkJMD9qqPEBhDwWo4sf508tPVFK
nbpSnV7llbyAI8PzsdCuxrq+zgprDcPWhzdnFwbSq0XDcoVXqTZfpiy96Vv0OGOqd2mn0ZIUwOwz
T5Om3arqSpueLoa6LMRoB8LSvkSPgXBjTimVXsPHBR23UcNn0MFuEjX7jsEQUEGGlZMBZASu3y5p
mrUMZnUVqm3uq/34lg2wSkno2EwPnwX8IIH2pgsMReqKjzz5qKdpZ7ayAeS9NSkeKdEXayTMs7aK
aAjwzall5CsMB9UcrypzP8TJtdQ39F4W9VpKQ+QDJtAw4uEiXs5G+VB2Hc1xdOCp8rTLRoQDRSLa
PIUijH2uA6tDmFPaonBqtbnFQm86qkrbEX9ohBflFDlrrBGn+yQcrmFWILL153tc4E5CKKvW0mrR
p1TkxY9JlHqt3kl2BgybQmQGQ+Z9T+p7KBpfH/NNP1gPdV8emnN7G5nWHSVo+7Mq4iELTCCv0oHK
uddu6l4vWSlsolHxI0iXNQwVJbSOtVCvxTE5fnkU/guf+bKIQXRuz+WWZtj89898KhFwt3z/zP+L
b/Dn3BLHp0StvD6j9OZjyx9zS1QEHuBoHqqh6Mo3IgSPfZ2NAiRUKMUoFd+JEJaOgQsWGrNxTDbm
z4gQsjg/1r/fIH73N//82MdA3rXjGFpcSCljLQKALlUHmS1KkwjF6/wCXnwVjvlCQ/1iQnuqAxCm
mcbAMbSGjZVpiL1JsJXi2BWKq2C8ixjpDQmEUmAgAFj0HKTbyOzJ6jB31vSIp3dZm3hZ/tIk5VsK
X90OxNCPQ6VkHSMcFY88jJhCqvzUTgavEwvLgSF/Ah1Gict1j4FVxZ8fBKJfXB7xfnui8Kb1+xG7
QKYUa93MyYoj+qqgOWD6xb3K6AoAEEOFhBKuTMUJ0GgHNXwcTHyCI6mKM4itUXKz8qBUFMLPEwYj
XitEq3I1drsof9Kl4Kbj2Vnr0jM2cV4O4h/rYGucd2cVXqVERvS+Ussl7z++cRi7mdL5Y8voMIOs
FbApAMs+p3syR1IolyDBJJj5rrCYU6iv0I7CBTsw0n9qAgNPopJBq0l4xLtzVB0rMKYTb581Gcsp
U1x96v1cNPzecOtxWDdBuFeMYC8bhLUuQ2W3UF3CMrS8OKmPAoI3OyUv1JjyjtLsc/UqppvymRkM
FRD0BDsXS/WMJljNQImEq4GnoWb5cZryQB6N3tONZNrmwgz+hTsCA7FnpCy3NWXievveFEq6YF59
Hip6QSXzA4oeccZbS4gpgErek4viswdxTBGEXMeWJ5KoTgzfAZlAbKt0WlfkKllHzbSRpn45EG7r
jIUaErcFqCa24dmuA9pYxEy/rlLjfmqmN3ByzNPguzBv18+HOmHSIupEti9h8aYIPQss9xCgZqre
x2T0LlrphdaTEJe8NSCQrLR2ai1hqKPdNUMjrOUuFJxfIg2sc5pRwtFFy6xmvFaezkVs/yLGig6n
mQE2l935fIqD21/UVkta4Ir8YUAXNPnA/9124k3NxKFU7F/yTh01EhzMfdO3Vt1f1N9g4//KRRbP
oS7PhxnTYDn8W0M+7CJRZUX8DjjPef/TN/hT6VXp0TU5uqmzCeRPzyEasIy+bGkEADguWXzl69kK
zyHar4kNRDNnPz4/7U+lF0cJhkSTVCpO+p9bZP9Sp/jmdRuflF5lKMmv0zjG1mglX5bUJFgW9xS9
WjuqpsmqtEX2PxFpFVIIqiYrJJrET7KTIgBUF3V+5livpPKybSLCiF7V3A6m8iD1ykGjKI62DXcU
+13EqClb65cPK31rqvz0b90GSMwDZE7gLEKGzFjib69QU+Kggwvp2yv0L77BH9sAIgCc7i1dlRUF
39E32wCNMgLCJBZPZwur0p9XqPorujezEZEQ/u9f+nqFzl+aL3YY/zLnC26mn5hFSLNk/+0u4NPr
1j5J+lqfxuTCsLI/BQt5cnYz1GVd7CZ67wsy8xxi3Ea0l98oJcffvv132qj6efPx+cd+UvZVqW+T
pufHyjthc34ga3nXvypYRFovOublgvq5ecRwt9m5B9/yjSU2B7TJXMWJ2RHp4ESp4691O/poj/0y
CD4m0nzyQw7QzBnceKGv4sKvA+TxQYT6/5r217aoeAYrc08jvCE9stlytEU3rOt8ldUv0sfcrW4y
mQtshX55PLQfgUPCc3n1gaxJtmwRodJ+UFnri8uP2F+G/rBcflhHAYq5ea8Yi1o51fPIkNGzvb6t
fBdk1X5TuNhA99Lby4vuqM9XiqtsWQeWL090bjGz9VfW+Ta8H5QniuPnKlzGNoxpJWIrYDspTU53
quWKdNJj+icJ/5bep/cGhvrf1o1/5dPE4GEwI4EVpnw8Qr+5+H6Id4maoMo/bNl/+AZ/PE3kefrH
3SWxr0de+3qvyjCuoVtDo4bV8Rvj+puniYSzfc6ESfCb5XkO8PVelX8VIZyzGouSqVHL/lP3qvwX
fubvXrjy6WatqbLQkkQDbmK+qJXp46DQzb2s56hs6jFtZYxgeCyy81JpkadJLMeD4ScGcRz8Rzle
FxpKGbI7XUmuBgxgawpvEjq4DFS6zp6oPMLREC9T5ekslliVTEcUjniK9IGEFudQ6y3C7EG5D8EW
EEMgGKxn8hlJTswI3CdsuDcB2FA+7Si8RvK7VqxXaTw/aNFCEYiKoJuP5OOjTnDpakolb5YAEXpq
7srgguKBnC4ehx4PClvywjxe9qgqriqtRPVIcubSW14tYxfEo5HRrK1TiCcmvgaAT+jM+zBVAexO
i2Y6DmH7PMFjURcClg7r1GWpPzuhn6XBeCIiXDYb67y8tFtGLliGyWbpr5eP86rdUABqw9qjeapu
yBsbpd8SUlLsCZfcuCDJJLGl7kuPM7qtSLe0SM6iynu8SxAljTBaSNrmwj4fmZB3jfpGY9Xm3lYC
3Um6iKh8SIely+Ctuez7yJkC5jHWjgECg0rGCUOwrkEDkiI/SFhpcigPu9mC/Mi0o+bEL9PiFN+a
7HclxDq/r/0cYNF9csBIOUGfvh3Hg9If0uKmim5lIIgFfFNsPzpWDwRGbG2jaAMaIXGF3xBhFtp4
IFwBoQNDRhuBbK0bfyFjQpwWPZGCtYi75TgtzjVTwNbRzneViDZyElEtcUSaxZWCVjg0lo32uy4g
Mzic0o45oV9tBxrLn381KfzMKN1ExH8SEDTUqdzFvWPUfuJZ7jLDVWKzVg9Osuj3jGcclWos5c1G
X/W1oHPN8DRJN2cVcgPurkEOl5MW0l1V3VUWMQqIH4jFRnKwEkgEaCM0Kz9pIUlEA1GPIOApNmG4
Wkl6UmQL21iz+kWfkmCIgOC6XfxhcOFVSr2DLgGzvcycgTC9sG04suU4+7sN2IR1YPlUVan0r/x7
d0lMMCSLbbYl47ue16f/PCBhlySJ/Invd0k/fIM/d0marKGSsOXWJc4JX1deyfx1HsjILPWSMe+j
WO6/7uPVXzVNsVQDjzev6Yv/++vKy5dUgwww67JKWYGs/cwuSTF/3K/wwjWeDbpOdorHD9uob0bM
k9BD64vyyJ3HjOft7ELAPtAyxQchZd9RDWx3ixufMamduZm/anaJWzgWx/xTsZgn8rJ3kNyD7ZFV
9R/vF/NAHinCu+xYfK7kd/FW2b1OC3NreOL/4e68lhu3ti36QwenkMMrEsGclMgXliIiEQgQ6evv
QDt1t319yq92q1VuSaRAENh7rblmODWBsZF3gnNbfh7gOno4C82jxMmXOLPPNe+ZkSOyJcNPg8q+
7epNudkArtjPqxjlgzqfyIWzzH63nE8yk93P6yz0/DGASaKDGfthcIL2BhNi3OgUSulMPdX9Apqm
A/VQ3WmbW0Bi6crYXD5mUJ2D+LF5ns8txIMbKOYMmJ+HHXn39vPoPMdMmMclT2bvyOdc6ycUE2+C
0y6vj/Bvr2trA7ERMh2uUW7D4asfs5Vpj149R3K8Ce2C4ws5WaSyupNwI3GlIMdcHEw5evrUB2Mn
MUIu7VNSLJfMnL+Czg4CSrPggwHqBybsG2m+j5+x35B2Esm1hFHawsr6WMZfJfLMj/BN8MlKsNcd
Y5+9dez93kf95S/jAL6+Pf2NYdKWjwkV30KY31BIHxV7r8wvHrFUAZzh1u8a27V2oYthjQejbYHj
nLlWZ91e8OslzO4gm2Wfwg5iqN/oKhoriH+TMEYsFoZL3kFgYrC0xCDNwyKQ+XLsxkzNEXf5+Dl/
8HLYxZYitIrO3n+xCF7fqyv0Ft1T5toca8J1tdwnj5mjnYx5NBN8vDU9fda4L8uv0sGu3s69de9D
G4ifnpIV1v38UXY95NC365u1slbjR7/DUM7BndG5ugTAwEMsAnMzDaWTgID5DVvDfvk/+UIK9+ZP
3cWPtw3Lwfe3TSTW9yK7ctsswc3RyfQuMuvyQXY6b924S4I9nElAM5EZrgzyE7YADwYT52EZI2/1
9hB/evZfW/J5oUGQzBR7yQ7mr41t5Ag2FhAnpXbVnV0+k2ze63uSqOzSg3tN/Wy/iitf9UofVx7v
4moHG8+N3DdXBITMezjHm3FTQaBQt8MLLErGDE8rjJlsLCLsDPVb5O0t9HaQcN3GxSnYHn3sVe3L
ogpkSCMJB4D9q5tCYI39irxbN/bxVnQvnsabvkRA+CDN/617hQxkgyECPgRgLRJN7N/tFaIsgCD/
uFf8xRP8XqWLLMLT0m5oJj3A73sFVbqoUMEDMsmGTsXNU/62V8j//ZZ7Z2oTJE+P/0OVLqkyqDpl
usoRs/j/g456ggp+uOZ/PG5JpIf4/pq34hvW3RoTXHWfoJZc6N6HvFnfbaehsXMxTsKSzLK9gTGa
F0ETg+2nf2krPLIsAjyo0Fw5hGe1LObsG8yf3XGDClVtvfTungWUfAvtQF4bPifNW96vVbQH3536
v+jOpwbqb1/BRHH7brMjDsZIsGmP3BjZINW9ZeM6Z7ON0HzDGD6Zq5l5d/q3iGQTaU4ExBcwdvUv
7kcVldqDygSc53/RRjSRfpQT/n1VBAT58xP8WhUZU/9oGZBY8Q0BDfr9Spf4jspIif8Ag36hh/x2
pU9xTOaEfUqSqU8g4B/9KPfH9Cyos8EFuYOMf3KlmxMq+9OFwoEbtL0IyqdYz5/6UeVijRjBYrld
Y1ru0FR06xzrPgLhkD2UqwGe2vSnXIFyYh0hgZPn6zQllMBOMEaiDGHKPa8K/IEhXin2i9u65qyR
7fAAPaHDGQiWhae8YOn+wmgorZzrk3XEIyHQz7RT9gvbGUG8W+HYv/D18/VLPzfvwx7dPz62VGZ0
pMtJvXzjcJhtRN6ang2KhD0vj+t8nj2Uc8wU7RohMqqeID0btWNJzGDdRHaG3hF7x4TvSJRO5fv3
M0QRu2Z+ioTuW5+DxJSXgcKXEQWkuO0dD0F0Wp+AaIyPTGwer7axUXfl0us5A4sJX0Jo5cfrebI1
5xV0za21Kf1ojgjLppCcMC4Y+FvKmWVxjm3jeasF1WLY1Idzvak2xQaW8Gt4iDfxpphOxRn6Rsnr
ubEJCu837PyY+pM1XcwzZluChrGU4d0lSJBm5mGBQfTMSbyLpCufwpvTmW4xbpPQtagl+3kc9Csw
Y7C3BWpAgRzJWAyQJVwdMLlNsjMXzVz2cKGmeJ23xHTiiq8Ozk0uN1mDOSwux+n+vr4uAOw4q4Mr
+0imbOsbR7l1VuiZXGOD8uV6aC5LfX57FtiYGTI543yymZ226XgR2v5Dukg9Pnu0x3BS775X4t5i
6wRgOMnzHQ3vyXiAPZ/U7znJPs1aETzyiu/hh4FLRHWFTs1xdffa6fF+uJD6jM2oEydPCPBvpIOI
mR+N28qX77NYPWh4fuSQ+7cwTF4XGs7IF4dJWvuVrdELniAAqVhwJrY66YBJXjlEj8ljPpv+xPSv
N0oqitynBs9pO1k60RIYLwE5vFOOZrD7bj444tra5bP7kjzK5cW5eEje9yny86l7gBrM2xnt4kO2
G1eXr+51eGo50YrbbN8IjIQtbHoNhMZhkc2trbUND+GBUuoyU3zNV9zctd62T8rOpDg118YRwxPV
y1aNr9gfiInop6udQh21LjEDaB7l5yEYnvOZdSLSnYSUEO0pRVHhxXkgoaJhvPrtg3IaxZtATdwv
rtVz8TwaHm75hFfzCKgWfAi+NGcc20KkfL+9dwtEUOmTcIw31au+SHHg+cLpAymLusjbCdCVKTg3
RL9mK5Huxin8fFGLLqwIG8dk8rnq1EFIIr41/R7CMBFPVMZArl/71A+wFNwHH2TnMIaEh7yrpFfS
vzt4YB6epZT4/Uk+fIwn/GTcAkLOUnNPJy0N0vTx9tQ+ja/yqt9Up/aAOD9AXLeo5o7y5Q2ubsUo
UrFseTUPiEosSLfTO5eC8D4GSD+YciO1c/LDdXfdLajrjYeGWV+Hma+dJs4o+mLrIlhiA49JgGmP
Er3gYkQ1xmu7vKnBzcF02b45SOI++VLMMPYkPVUn7VNfqsv+E92LjjXw9aVH147KZ47mhYVCQhfH
P9Hw8iGgKzWQ98ruQ8gd0r71y/AsPeepUz+ydEUooq7E7NjyKXvjDklsW9rYc6XwMLcmZXahdjPi
TTbj1Y5n+Nuiz8TXOEZaupC+yEC1r7soUFfNHtPlZbnv+zmkpJC35TNIgeHgpTkE24RzBsZF6nwh
wOofdRqH7kmiJJZ8cyYv8F/mso/WFwKPPF2d4c0t2pQ3OqwcLqXEiypOawdsjkLaR7vjY1dnX2ad
19JG0yHyWBd4yoBY3obchzYf8fA+mNCibFK69LX5mJtbBTXSdac/JqvKa33mwjQ1mP/MGMJ7nYPx
EWIIwY24Lwt3osFPR2fu1b3In36Lrgk5I28d3RV1mbXSN9EafGeWcms4QQBdeHpRI+1Utxhm7E7L
y8ZoXEZ2Nj3gUdiV68Hucdnxc2eJ50J8kHCAfYqA7h3cQeB1N9+6hZv7TdxG3t/ZJaeOw0JZ5qYs
GAtIB0fpsTvKbo7TRxJEAYQurkd8F2fVyiPa4wMz3w2SU+zK51WAxfMsRQ2yWYob+r+He3Bf/mvb
CsWCDksGpcrYF+n930JQikxC5M/g/5+f4Ne2QvyvjHONaGLEphgQdqibfuXr4BjANHhqOCQmqqpF
Sf9bsYXPgMTAUMRtbXrMd+nlk88Ayibckwgxn8g+/4ym+2dvt28HPs0SVXolircfq3KSaYr4gkLJ
0YU7Eki09H0JrKvvyIkgNYpwEestH0K7kmDy9s1hiI11VR7T21PZA2+b0kboLgOly6umWSS26m4I
KEI24gzTfYcphm2JHypAgJrUSyKN5yZJizLsh0ZVvRYLrKuAdfTY+TkUmEs5sjP1G0s2CLwynnva
5kI2VnIrUKlloPmfxgXgZ2CBrNF5VgANRMv2FS3zSDKcMuzyWvUFnJaxK+kSqiWRBlp+iISvUBtm
96RZydJDivw8IXo3/RaOeWxJA0Mqf33Don5DhgkBudLiViMKzdpFXuTvY1zvcit/FaR9SvmVWqhX
dF6lgKBcVjDDtRRhNcjKTLqzzF7fixuRn+UuajG6FbpkL+aFk4eYnGHwU5VvnaLP1QKBa5ZtJSia
ead8GpnoD2R457oIdDGkvnCl/u232cBOWA/6pm3rY4yIp5dr11JzHNJ3mai5U5BAoTqZ8CJ1n52u
P5nJcwXxKovT+TBIQVURpVKkQQs3k+HoQhg0u9DQ0DTBpXwzk7s7JDsCRUqmA8pMUfdCt7qTKIFt
btO3bjwYD6ly9W7JlPxxtWFh2HFFHHmtL/NUs3sLaihWW0yHrousInHMXFwRj19ur2l9W7b6QwEt
MbF6R8hyIgA+rZE1/57PNEhBTJiCWCQmqU7exp4dLpR8pakOtQFNVRu6WY4N/l0wt8It4+TMByo3
EZsB6y69JHm9Dm8zsHf3LrV+hBy/uJMECBW1KW7vRV/g9I4rkJ6B/6D1zPWaAiRxu2Jm3NlkFc3X
Co30HFTTFz2Qbke1PTZqEGfHKp5GRhme1ZmLz20208Uas/d2TsapnxMgBYHbv0nU8KByd4xGRWuh
SqaTX2Drdv3S4uKrx8YzdP0TXzlXQ+VbDvUibAhcQKZN2BHRfq40DRPGdt7XMiDo9bIqEOon+ojX
sWar6OY1rXONqCJMQfdqoWFPRmkm1e2iw7diQDBu9ea20r2y7PxGUTZWXXwM+Mk1GdOK6nZsNAbT
uDCTogd79Cs3hCe9R3GFrlbDQSSSPCzZSTlY61Y61wZlnsJrV41uQ5kfjWiz8bRoR/BWJi36iI8t
NwPXnpEQDp7gdCO4Jn6lLWHXIZzxJsRvjeVDSZ4S/FY1fcIc2mVkiXOJDHGZJwO1W+NN76T9dTGm
3byrIcybuwLT+7qBL08sNZnus6YjWywkoiBq3qzceCwaYjFz9sYae7yr+gacTxmVeLIIl+4yuoTt
kF+LKKyllg+pdFptXtCUme14cwSTGr9Vkdab/r92c5vCsGTmzuwZgFjm325uLFXaRCj6EUn40xP8
iiRYsEbAYpGvTiTSb1vY75ubCiLBL8Mz9Bvn9I/NTUJown7z3fj698n29C1RZxfipoGPCvL7DzAz
aRrv/IQkcOCSYWBcqsvQv36CnLq+UVCDX02nvF4g9FM7EsoLXL3XjvFT/JQBFEckqPuD84T7QEfH
SA8aeuE+2iZb/LsLR3qO9/fHcns7SikBlvPb9updsxlMQH/MXO1cI1zM7N57vzmad3UH1HLGrHPV
9/gBtvtDtQofLkdYo0/aWdxm9qyjisxmuI168a5zcXoHKNbWsDoX4wKj+uMzwcL77EveWue7H7JG
buXtuBi2MiZU4PuYrNJEoopzj4m98WaR4UYrRIdHJ/MK99XzMhuF3YliDwFK0AVfzOr/F/6uTVDj
9+QezuR31xM05x9LhjqkPTcvnNXJ6ayK55awH7f3BeW26Kwjx/KxRfBIdEPlZqA9Pov8Y/KjkJFR
nkeXSaiXEdurvKtVwOyX/595G9ZbUO7s0TRslmwgHQpjZgtTv1sEf49ETnqqv3sBUy33PRJ5i2ph
vJBP4Dy5T2cIM2eOy7K3MJM+D/YnKP8rMwzPWzkcFWyEX0/gv5ETQynMcFSVgL0lHT3Zdyf6T5wY
VRQA635aOf78BL+uHCbejYqqQ30hWpnFgEXpdxo7ZJiJKTlVpnghsxj9URbDpoOVifReggGv8tt+
m8xSZsNNxCQMPy/A+3/GsPwmY/zhEp+O24AiB1GOgfQ3OfZ3WDVW9oaqaBfSEWg/paM4e5mGSWv6
vrftNbg1TrEArrNrB5Bnli2VdXe31QeqzyWM4Pl74203nZ8iY2Xmc/sGOMhB5LFt0+DJdLskKwAH
DIfvzvfuLwhwyjQw/tNx//GGfdM0f3fcSO1EZbhw3DWMtLNCkJZHYNxDO8dPo3kQbJKcXeGle2pW
d15P42ar61ftnbMEHBKEDVNYjwbZl503JG6shUCU63gBbe8Resc08a1msacEfLY/57M8wMDc7d4b
+4CMy0+9yjkQnuT9Ih7fhfb2QKD66KaPSMpnIgsl6T721d9oiwnBI4+EL028uZQJsb5LH0MbUNBH
fewRpAFl3bs/ZAfZ71aKI7qNs3i8usCi0zMtyrP+VkGg+4yI3UMrfHQ2G+NLWPSbbtucpc9sEd+e
/607PsoT2kNuWWwqTBW653fX0Z/uW1MRZJ01/vsd/y+e4Pf7Fg8LmRkZhDUw+j+4bMwOJn/WyQDP
xAr221Tht/tW+S/e5RLGGYYi0WFPA93f7lvlvyb8VVpdmHciXtr/qJ390307HTecbEO1YFRMJI4f
V/aCut8MGyBmWXmQhksQKj7hmt6YRBS+w6nRSKgpCWCIIEA15izvzyYjL2mE0qztFLU4Ge8t5jq3
b/ZOokvqoxW075rk3lqbhBlZX44sBPjfdEsYQ+gVwy+Iavev7ovxwiiDfBn2LQpCiD833cE82cXt
btnRXelKoCTLMEpXg7ZuKGG/e8v+4tZX/jQ1+fkt+4lLUuf3LGut7OIIo6ssezSm2/65vCzxj93H
CxFPu+Dig1LLCuU/blaHeF2thXvoDKDy9+E10b3LTfHIZgrJ4szWgvhWpgjayD+ghpqV+plt07mB
nLVeDsW8zlf6FbOD6Ctuz6HGBp+9tDliG8DvzSi/CvG2DhcjZq5DszXJh5E/smbXmZWTq+ek9AR0
a6Gvf0K+HWRxXgmHaKvS6ofCPO7msVjapP+AWKLVgZdFvm7+VsRhIGfv0rhqcV8Ybh+0DQ454xQh
x6oHlFXCmRUirKmd9IqgiCZKzK1Ap1K76DWDhWNRrbo7g4l8LwtYb9IT3nb367EkdHGwup0RycSE
0aYNGE/ThywkfYBYTwoS6YsZXN7oUW0OwpU30XwJ8cUqssoLGwy1kB8v26o41gZW8arauRUCowKz
vKqTN2Jz0xwVeZweyYAPwsMkeR5yRhRGj+6HkAgPRaArAGvXpRmIVEg18tUWxY5MICX2oXG7utTF
1rgbjpTVyyZ9QRKEPYN5j58rQ1sRNrPojI/Qgns4v9yXJdNVrXktqn1obS+0ZdUlRMpSkYVxde96
sUJ89GSV2JiIC6Py1QvE5+tW1oqV+tF06ZM1YNCoEUpbMs0B4o3CgwZRLdfGgzoM27R8LtVsIUTD
An1RkBIBglz7bsaerF6BOmZyc5CqdSUvyBW002zfcTxJGCg1Mkkh9hqmRG199wrNgOSgVK8XsXpO
MhDhpNvqXezgT5UD64t4B9xu+WyMhW2tNaurVM4rVXxta3kzJiEOvhIeU1iMjdrOzKRFHLf+cFe9
uFWW2e2gij1DNOxKhGxZ5ea6qh7MoK4D4kPakOTPdKXhg14cSzVxczVXcdYr3BHEqssOYQ0HXKyP
SXTzu0pfWnp3IMfSluLSHwaIixBXkzZaqDg1CpdmJSaPhdF7WvXZdHlgSqPL5CGue5xgYQYxx660
bflYTk6HfEGsZmmJ9zyJ0Pev/p65UY0HFVKvPn6v05t38eBXls22jgYAXjg3Ur+4k4T6aECwrGVU
0S4JVXk7jwQs62rst6ahZ9uimcfCq7zQq9hxglKVSSK2k9K+L089D+0QtcriDKqym0oNYZ3dDLmt
d+9eJQl7PQRcFw0LUUzpizogsWpp1GQuk/RwH/2REQ3RCR+AgTVWX6jNEyysbekD4jxUIInFz2mk
id3Ix+29R+3/icEf30Vme8vJ9kKG3x8MKVyjev1l/ftX1tQ6qY7QV9BvqqC79KT/P9tRVQR20h/3
ZpmH/vQEv3fjDPQnirkiM/lHG/J9TQ2VQGN3ZODP5sgG/OveDJ5MRa3iZvVbz/373sy3DB7EuP8X
Bvo/c4SQtG991Y/V6XTkBvs9jHZR1X8e7IuXuBONnKr6hQGzrJPTJNmVys66T46TEDpqPRJFxLMF
nZzRbeZ27LL5y1C93cDocieRlgLjV7L5mH+CAKm4h86N3Cc+vXy5FDPr6kusobmbxZ6Ze+j94XzH
JpYRrkro8btJZ965xZWBEDR0f3wRyXu3b9W+vc1FiIiChyf0oPl17WsH+O24Fii6m1muKSCrmMjZ
OI46ISRHDuKIuvNCzuJ0bU8AGMprLvDbirjXsILU7DZkSmk3DDNdXd4o/aG9Pl9wIEwWyZ1R8nvp
maRn48Eu2VLpGGfsKhRc784j9G349orsXfco6ZP0nMjAobmjqq5yiKq3qHDbJRFAWurfUkwGFoMH
IkicZT7l0HqpMhsAKscnmal+tdSwaIC1QPQT1XUe3BaqthcZUqtLmdYk9+6rkb/hNMK2rdX12fi4
voVbHTt2fAoTj9FiB4R+1E6C4lbPWejcR1d/bE7mY3XD2xICtiORT+hcvzAFkK9LkeKdZgPKfcyk
lh9oMGLQ0dMvSpGh/lyLsW9KRZlwMu+ue8QXa7mnPVALkCbGgY86gbLgv60TomctQMErsrBmPdG6
4S5SQAF3eboUsaFqACHZRntWOobkMBXwSpXmhfrS9EwwAj16HsgGJ/8xvDgsWgoz7xHWYuqKghuW
L5rxnCyKr5qkz9rLBRwymBj4FYXT4q4+pqOLQcVVog9ZCNm7OZtiG6vTWDNuKEHo3fFI4Fz/Er7e
F22N0WrOGTaWFrtLgV1nE4QGu7BfZv6LLqzKCy7xiavOQGrJ581n2QPzvYbYrjsJZSn2SgJRauZS
UzENZXFWG4pPwUNXii8FsS+2pG8V7ZUrV7U218oxm1dZUPx7FM2Mtl4Zo0AWqrW0xA7bYDLXTsJN
tHWSSvKM6J1RdWLVBOrye5MEni4ggWobnzsGrrd+mFeKNGkQLlBbZbgG2B9x6YVOxuRx2VWP9WfN
eIVRM4wFZTMUXm9sxcduJn9qQVPO5c+ieOtm0bsWpN1W7IMqIxTOzRX78qQWs/Yofl4t71q8lUcI
Lfd1lU6sFkYfnXbMto24QjuS7657jdMP7QVzTjzG3kKSOT6TJ22PJEEgBQ5noaMBhKas+wMVFS9D
vHn43iLPwvLgep9r1wCzheI9+sIfA8FDQYIAvprvLX4RZ/HYH8rgsjIfoHOStC1/iB83bocX6Txs
L0THNL7ZOtJZBp23gZCNR+ncH+QbZl/JOol8nNz5cW7egaadsLfcpjJOuV/InAUzL+3+7vN5+h+w
/BF/0Zn6IWCZf8VULcMFhisfzRcZgFCLmBKQGYBIHWggImHRTp443volBbp+Gffjvmc5cu6nYUeu
T9w58gf1escwHck3dCAQTO5V4hJ50yz8Jibb+YbUU7DCF2svv+tH9ajwsvgbupiWZF/AiCwwIvMs
TsT1ZSw8Epait+40nPQPjpn3FiFKAp0ABQriGbIVjLd+8Cxm7vD0oEdBUO+X/BI+kETwGUGc+c4Y
KUOm/qK/X7bY6Lwz1AtpeN6j1+EFh0rELKGJZY/xQH1siU647lii9iMeWebb7XzbK4/jhqHLtj5b
z9ZbUkh2sR9EX3iN3vSHcinvwrV8Uk/NEgr4/Lbk8bCwx0mkx3nN0a2xJIIjPIg79QOf2RhmMtxr
1EPI2z7It+W94GeZ9nD90vXgdpsQFwFZ7FneKYfhpH5k6oxH6Q/ShtDGVbsI5927eRTO4rsZet0L
zJ6ztK9erEfxSArqg/4wnPjVVIFN4mRvHM5wKqUPfXzocw1r4L3ezUcI9KhcrojqxvwJhJM9BLMa
cXl7lN9YsvTLSeV8x+cYKVP9Uu1y0UQW5ORXFHuIZzGpdRM4wK9v6FtgRpquAcZChUeCx6vAYklC
zbnf86xa694Gp0H3Erpqhc95bUcwO3pz00KO44bh+hocrmbrkbc/OkZH8vga1oDYDzU37h2MbqCo
RU/JMRcPIzANVl5c1/FZI/6xNlc4F4WpC+Us9PogOWI44sSL9EzyVMzctXTrKVXVpUe7aAi6yOie
zgynuzG4Gpd5+Zw9T28I+Us3x6gRjiG/IpwHOddTGx5w372gbtekVXpOu6NqgnRPryGvD6Xqm8as
4bOCVGmJ04L1WkFx30nJWhR9BfJJBbHJOrAzT7duTAE7Q93Pz6goKtEfCAQfuZ0e3CDl1Av9NRwx
m2MNz0J7UA8KRXV9SLLj5bIYXi5aj6NPUMSzfJIlPSvZZ3PBKvn5rjgKQNUAoYV5LnQk86VSkYFm
m7rAh9274Jd5F766dYkFHF451/hzGKGRSLYIjSMJcj/fpTlGCJ9K9aL4unvLgzwQHgsghAI7iJn+
0ATRVgowoW/Bwf10FhPa6orHOPQaTN29/ALDz73cn814kyZuthSJc8eRD6smdX2/r+UP4q4YXoss
th/WVxrP4ipo9+mJBKTbRipm3badhbjlrWPSl2SnRX7r3+eDG36gCmmn+sZgz8TRcI8BTrRJV9cX
MqqHD/2I/bg9ErX6eINCklI/hd6p95qZGuM3LTnX674r5nfT7imJzhpTYTiXXjmjHhmlWfakU9g1
M23NFNnRL+7X8KxbJDjGH3eFS/QOwm89sb9KDcya8ilM2AedkBzD2hOghxln1HY+6kHROmAZ5swI
qiTvVcTvCDvul+RwX2iYoltzYR6m4AkEitrXN+VDf1TPjHgu15lQ5GQpf2q3QBt3NYmmUxiaxDHT
z1MOdZ1r7hE38Lpuvp4vo/Qsto/hq75vk5W4SLfUUKoXaeSRPbT1G4YjoJWEe2uzS7e8Notr/yxI
0+fW2oy8IhR94ALrWDsIOXvPqug0ty2fhOtXfJ/V7OIHcWUG6jI7S8UqPA5LUnSGc7vLj+F9qzxP
ntpu+ZDtjPdBSj7zNHauleTEln/Htz2yx1J0MazgtpRepc/huUac8Vn4UXCjY1tpMCNUAqXL1h2b
jxDAeteTeQ/Ig+f5Z4T5yc2mJKMUS1LmQXhyvoj7YU9oz4qiYKbNTY8oYzhSzF66DkwEbuDVxpUJ
ppV4h6DhX3GPZkEhTdpuDsVJeaWIa8560BnrglLpylaU7Zv2dJUbtyeMVd/VEEBVJ6nXcXvAz4g8
8xj2656SSW4eGbB3KisZ58ATLrD73MG9zoEzinkySaEFf3I/J/1grc3vb/gaCraBTgbofD1QOcuL
OEIgpOB7ZWP4LSrr4o6n0WTszs/A9siZT+PSzipFcVXiJLmTv2D5lkVwnSFjcigMMA6hiFZwWU69
LnSYVlOUkAthphin7eVwnrBXRSfUj1KzhHirimuZVNtx10hfmgBgfhbu2zvLSZwvB8gf8WmMPotj
tStRgT+Ve1FfX8IVb4q8tHb34Fq6ESHV2/zu4nwi4JddA5yLePW/cA3KV1IIA3MdDR/tsOONK+Xn
e0es4b6pvUF3xfY9luclI4ZXOgTjXWCnZAyZLqyt4UvLa+fVjzBlyRTU5uw7iJVMrNGmSIHmE7Iy
LJSWKMUSwB+IY8p+tSM8xCoc2ZyyMrwown9NdQk8jHqn/EzO6bFVbZr+61F+lp/bT/0tG2eMLfC2
KrbN+rrN8Zw7t5/8gij+nH7m9kj2HM8rvonPhbFI4Jah5IU+yK3W2MIuJNQDLq3dvRn78DgRtcH3
EvFF15gQdmRET0f0xbuaUtg1XKf27ROCYEsgrgjNx25ftC3vwGezLT+u6RywlcbQQPmA5p2GjjvQ
KNdcMVzsQGQyOIz4ZDaPivSh3L083mTCzAjBcTWwHUfhskEl90V0s+xK6/vWqCBVrqoLpu/18Xau
j/VxfAxfEs0e1/U237ePyT4548jexb5295I1ZoWsOEl+IMiwnWv5N42pENzaKdnBOhIznK9YB8bL
ImFVx7l9yvRzTCKQ7li9eOr+hjVO68kYn1uni7rFum7RPunny6c1L5YpDEneCN3BHc+5UHWXi65Z
Nt2JEwGBg3RGle7sRTBcUo5FMmovbv2mj9cl1xWxEy3by7DNzNntPddXIzWpsqOta+cXUsco/yOb
8z99tnyL2KET/+qWZvvFLzRJO1/+RxkVTGhMUrCTYyl7YUsf4gwLTOTfqxZ0eBl//EdXGqnKOvLD
lcY2UQhy8aygCPv7FIpxN6eWMmf2f5R66M2yKWWqv/gQbnvvP6kUDnIU8exqtE6ufrbWHJjq3Ty9
LLC6x/30P6J8uV/6K4/KG+R7T3696bdrLqAAW/9lx9iIMG9fcWA5PgmLb/jKvxFIQgqFdwCGHoxO
mFb+La0DwwJzcv36fsgzSYp+eoJfgCTszPEI+8PIRgao+WU4y3cwMiWuSCSp9le9029DHqRQOo9B
JWUyhDEmWsBvQ57JsAC17Xc+pf+A1jG9sB+HnBw3tgfMZzFWs8RJ4fXD+L6PyoZ6i2waCmO4ELTh
oUvsKP0TZHC0i3dHJBwCRTfx1t+SOtggieLgQ3oxIwdYBjSIqCPwdjYp/Que7Ul+yk43YNqGVQF/
Rn543YSL6XZ+iZdJBsPtySw6J9L3yW053AOhBviRgdvdTE8dCprOr/36pCtu3b8Ag8GUTvJm01UF
Yff3aoURwUyxBs+oqAOvlPNxaYe3aHmz0oWBI8pAJZQW0CG7VXODzSYqN2CjOwV7Dj5QumH0C3/p
/3eSnmgaP6Bx09vPLI8EUYRvKNt+PI0icHMkWRBSMEZYh7QqfioSO+P2F1uXAk1jsXANwdGWjJGr
ci+zHsuGuVFpBiuyFbbf4Zp/OcD6M63kh8vRnL7/3ey6jvrWKFONCCFOk1Aa7qUofUX3+lSDg7i9
MSqotZHE9wh9AdMhzuU7uSwD5igQ2XsMQpf3eN3JyPPhyN0og4rKHz9S2OW366GW8OvuhNPFuG+t
m0m9aQ+vRTaPzA/5tpNB7KixuNuepLSd1VY21wxAJyH3YjrPwlOEZUofnX7GNBZqRxgNHNT+Y5Tq
o9aD1yX9rhK5/O6Ac9FIS9QLQXVpAqnOg06jjU1bD9/ZuqpcgzkQv07+YAYQtEpmF/E+opdUbkdr
TBGM7pVybdJTWARD3F1Jm1U9kJFb4nQh4je3zxnEQCxVthfzKWVKQS6GwoAc21W1n8lHoQtXafuQ
Qids8uDSiNSBBz3elG8ic4GE6iCm9DMIv0g1v4i8izVT6wddKL1GeDFMusPrQWG0XlGSwjcy4WBm
K/Oi4723Ukl8wuEWBv0+XPxC3XQ1WLBgHoqFdd3VDhM8SeeyBLQZ2eqHddDektuiw6U24d8nihDk
XcQMHDpr0fwfd+eVJDmWbde58JsogxZmj+8Dwh0uQ8sfmEdGBLTWmAk5HnJeXMhSKaq7WWb8eW3Z
1t0ZmeXlDgfuPfecvddOnjkEq6uktr3pzuJRF04ivwutnQnkxiAMpd15NfTbbcZx7mkZjgpf8ZAK
G4CrtlmZV616DcHtXDTmJqV2CMXaDYd9q3+IrV+hycwvuUhzhOnjeDS6rnGz6Kp4ny+jsFWg5/Yb
sdh0Ft/oNqfXOe6BnKT1Z1YTv36MG43+WWwPfCzzyLhkuRVMWrrSdSlt4vJeZ96jsgESshUH+5X3
Se29hM+ruyTVLGfJzvqT/iZVmwHWPf57KCO+eU8WG+BZ+hWsJurWhLxH/4HLphX7Uj9y//CjYp8y
NvSpMxqgH+UdWNSCUy94PjKE7UDZYkvhIiS+JhyJDeNw5GTJU3PqsxsDR3j2POpoiT+NWvGE3Vp3
UVOpdzUFszl/oeCgCmLbt4h6e056ulloUskh5PcmRruldut5xzrYK/WmZsEUrrCDGThJi3ZLBBFn
qDhyCgIPrTsIpDAc+0eL3ikYeOMYbpKPSXUNVGoIfuGdYo+h9T7o+6Cij2mWaHRvBPlFsM4Z0t/8
roOsdCyaxz4ROW5rWUq4823eefngCLjruhM9jS7qd2LSXHUSWVhWsFGqd2W286jaNus4wJA9cf7y
71wHYD+WNThCioyU6puF9yexhygKmsbI6cc64IcX+K0OwNj51bzAfr9qMxgA/V4H8CcAx1GXkM3I
pOdbkRaBJ8DFsW4qBjSPr//Qn3UAwi1Ngq2BXZqpk/p35J1fN4QfN7A/3/dP6k5FMJUuLwDY5Msu
pHLUDubkybOzqgwr7ITos5AfxqKTdB+VT9dwK23Vq3xHn1LaT7AmdH4d581T42wH5/7Fv0bE1HhP
D53zgALEPh9fXjiYXvvGy2GNkUXgSFSc7Z5OzDN3iOQx75BkS0PU2XtHnSAI7/2zrdxvvp+/2hjX
ffiffcwfNC112xjmNPIx3wx25pX+sXoamezb16pNrMbTdYqACt/FtvPBdTw9GQ5yLHvNVOCUgoLS
eK9M+sD/vhNXCh30xiKjTFTFyJS/+QL+6gGB1f/zA/LDC/xRKFPvkiWNshqj9nd1MuHSuKUZtfKE
oMP6Y+Cq8XxoMPgIGAXuRR1LefvN87FSwtBPfY0kpWD/G3Wy+rPMdf3caHUtLE06///7gipTB82M
U24cnhDCYbD3EM+A72/PjXHe7+8i2//0bw6for+f7ZvH1fr8cnHIv3FvPt0baffNZfyL+5jn+y9u
5D8v468ZN98UeHM6zvIU8X4IInpdxcDczKss2HsTVuUwdkdc1KsL+J62xrBLNtHdWgxgXd7RxGEk
Sue5PE2H/JSeTJBaCtw6NnbBprf5kcOCmUgpsTwwWwwHHc0+xV8dgBUGutmrzwT9YGPy4BGXa78n
91f1JnklXBvQOmx7mKglx/OePI/WpzNuSCe1zxdKRfd43JK6tTufX57oNTo0kXjcHLJ8nTPiThRO
T+ym8eazhBdOQMcN/Yv0LtpXzrXC31qduYdk63LUpjQYPQ7axbgTwHrQ8KB5OWJ8PVi7HgRJ/C8W
D0nkRvtp9eAWoNC3ICFBNf/+Jmijrq6aNZ58dp6BktmsXafTs+tXW0JCPAFLdSW7MCEmP9iZLg3o
zi/vV13mmv+TO+gxr8rVV84w663m4kcbqM4e39f983JIX5cDMIcdGSa3nbv74rEybb3kq7+2ORHC
5nNj3YWk0/k33FWW+4w3GAH7wyV0PiNbcFk+xbeI24/OU/QqQMyZnF/V3v+OB3pKZPgJOCpUGSLV
qqX+x8oQRRKgfv6wTv38An8oQzizY6tAaS2ZoGhZCv7waXCCRiz6K+9hpZT8rgzRMCGyEoEaUWHr
wjL/5kC//hEqDtY+VWcfR2f8Nxaqr4lr39+k37/xNcfk26NfMkm9HAyJti4C5tba2OrWILVo2oj7
xqXpz30LR9R55bDu2ik4KhKISODjV+l8kLVnJ5vSud/eshTYhwMvgq2VteX17e2emCKDZYB+tn/A
+sav1+R9cXtvZQQVHCI+p6PsMVbZ47cVHolvPNqE7NBs/40zcDx+afzV3nyEMTW72e3osggMNv9B
nodHX/WPi/Pyom7ya/FY8oPEfpC84vYi9ns6hOWG2/9u3znvWD92s+/MTzz67r/wNHwFxv/Ta7iu
vt+srkmr5pChuYYAetVlV12LHqIwd3MC6HcYCWx3PqBpCc4HsV6otAewwYK9wZVFnVS4TLGd0L+q
zzVZDFQ3r/eST3HE5MLt10vOUpj4juYQKGlvrzu78J+OEiNJb/Hya3VDQjO5iZmnH2jqr5+OSYWn
c0Ws/YX1gEKp9ZmpsTBgJrcfuCB0fG0fUcH260Pw7/i0r1WJhkrbsKCOksfzz552URJkhfXgx7L9
hxf4syohDEgWcRyvJBWZx+mP9h0Z5ZguJHYEVpq1I/hn+w6SNtEBPJ2/0u2+K0tWwjYLCA4Lca1Y
/s7TvtZb39+p33/yr/acb+7UQZQXLkkfue1rfyIwIvXuieBJ3ebqSlftOPZpl/XbAP00/iIM8w7M
o9H52K31fOTEh9Zmt/4aQ0bQDOVCBL3Avr/dAmGnEOZu27+Q/EkMnXjHLpayhwmUBbqL/uOooiKy
kV6txfHLWXQ9mTuWTWqNigWj9jkyfHrv7fdP+PaecPz6Q9cngtlPuWF58cbZY33lnt4/KMxYCW7d
BrI3TGsj3nyK0YeY9h1b3s1j79Dxs1Pga+gk9vJhjVDEzOStRLQQABg4sm9uietfjwTf84/XzueP
RwU8NZy7+HJJeeCg9+0aIJRaOcUzV5Za6VbdDy6jADxY0OcOFsQCQgKpfvjR85Vg32NdOYn6masf
ezvrDfTfASmGilw+LJ3BD+2ms3faqbljtUgfbm9v8227Gy487zLPuwLeQWIYbmxpxYE2RmW2zzzR
Hk4jEryZ8tFdeRefsZvt8021Db+yDlb3GuWSvx6dmPO5xUNn+yyepv3CeYVCi8o04OjleeoKCnVU
2zufSS+2i32IzMelZk28zxsGvYlz4DtanR9ExFUOsM8bpNu4xpCdwsiz/6svK5f3PIaJ03ZN/KX7
dmFgv8aasXLp/3Hx8H/+1xj/7//ZlWmzEN4Tf/z1P/9HE8DUTYUETg0dKCf9b2sHg8pAMn9nYf6x
lki/KPTn2dRh4dP5X89Tvx9xxF/4+1SjeAgl/e/iC9bV6cdbHisKHheqEApclrsftr02GxTycTQd
GcFJT5d0xwR7r5iCig6SXlYyWvdGP4RunBqPSVu/zONC8nM8wSIYUQ115HxG+ak0SMKQxLrbD2bK
sLmGSbmkmRP1hVdJKfwjg/Z31uUfEylMWXDQUjQPQ2N2m9Yv+iDfyGFS20pJ/nImoJiSitCuZv0G
oKwdVZVol2PfgaqaE7eSFlI6kfEyZddPiobDSpkP8yw/kKJDw69vkehbmmM20f3cJW+BFq3I7qD1
Y6n1sLeYjlZLp6nITC8akUpORfA5qAhHpqR9z42bQdCpZjQdnqQpondAQqPpgFzmyKCCUWVXHxTZ
R2+7HaLbgs6JLCxPhdJcBGG1iZWI4c15IFKt3iixtWasIVvrUUhOYtLDxmk7u8SEMKnpLm1T4zyH
wfMy4gVQVXXi2ltwbSfTIdf1LkmQOxTJC0Ro5tKBlruoeAEJ0Lxr5cXWETOGteXEQS7vq4jA5EGU
nMiso/3CIFvJzB1nG/LNEDUGxNnbgi7eKu2S+3ke3/eD+CZoaHpbve8QfaAnGbVmB9HmUqUtUoUZ
HqOA8kwIOWJF8eSryLHd3Fo+VKPCIquhvYtw7GtNtjiNOR4GDalBGmhXY1RfjBJJrV6hszW0zlVz
+o6gqjp6kvmCtAW7hdlWBHaZCLGmlBsqCEVvKqd9U2tnbWjRE8hG6LOxHqZYafmXU1m12hoxl812
0it+rMgIZ/SpsYWmCfxy5hycdCaMjR5SgRxhqsOqEPAoHTAN3IOUmJPgUobMksMxjvbmhDpEzOE9
RUu1NYpWvEk1KFwZ7VI55xMGw4B0YUJJ1KirnmNYBlrdxJ/EVu+bEdSaYbI286hr5y4asAYulTeF
ZbLB0R9t83q+laaOXLRFtI5NhPs/VRR0C1oAcVPKr6ZaQZGU3rBubCohUB2UptDN0Jw6RlUe23ZB
LZyRBTRY9U3U5x86sq0s7raZiM4zYrZnzzlk0n7O76JyoGjvo86Vte5R42uBIcDN1xa16M4V2pZe
yw4C+thiSTaNEbwgr09c04B+MSvSa2OChu0L8yUfLfJUqvklLIt0P0eIPvoAYNWysEBYTIbCZxJ4
8BzK2alKVVgQtO/R1oYBA8RwlSYN4nKQrQL1Dj3volEiXw/yY9lZ13xXMMTrkNjvXGCjI/tcz+Or
LKxKNxWyY9DgpwlNQlHbeXEqteo2OslF8YJ2Mx815BY9T/jUta40I+AuAxBgwyg4upAZfEWB4Up6
8RyIMxvZyER9MREzKPOHbKmvQSOx4y4IsOW0r500eIoSeh9KZFwPUz06izHCeOvVl2X4TPRW9OOK
NA6l5y4S5OEgI5mSUfSNCphsPFOXMTQ2eZeioUgHRAWKcG57GB36cG8l8uQE8bU0IqnWZ0TuVcSa
Vstp4pWkBFl6NLpLgkGzVns3LiwcHzEXL8nyT6IwAKhPCaPWPLyIixLwPQOOaguEk/GgUzNlSEki
YKYNcvYZrabexoh6Zki5pNQaGslBLYsAz1ZoyzPaIWEyGbAOzcdgwpbINW07ielnGZmDZxg1MI2l
QjQM36MdPvua/63l5CApyQPtQJq+VvIlSUfIqn3ztBSC6A5qXjC0qsyNgBJTZijmSUxkdWmYvJhl
Kp9l2ZEqRByafpOVrcWbD4BdAIPp5uk1zKmgWpMR3woPEdXEcLJyL1XhVa+nt4M09JtO7eptInPd
6sqbDSve6yHJ7pUZ6vsW1Wyhqus8oytYItafNet/aZ0xbVksXgy9Optp/Lb0orkf0O+kdQQYKubY
GimjLWvj6xxfq+zrtornqTOAeC4GcMK613ukM73ptYmA+x7r3ZBBeYfzKYPEQUxhiFujadhRkEwO
fTpti1n5VMP5i1gk4XGR4vncoRzlJInUDaIOOYkjNoZWIDBpuBlJ4xyZkFY9YrqpEDQvElAJF9no
ddDxgCaq3jgzHWqg541VAlWNS2K3eogJQ1Y2XQh9X1Sn3tVKZN2GNG/XEYMXoamyVPVSgAOyey25
HQUsEMKkAJYnEyut4veu0JWTxvXOuhZiS2ztU4kZe6hKRzW6tXIRSSNhSw7sDxZTMvyMlv2KaEpv
6HA2huW2WTpEkiwFMIuGyNPFDBCJZKCE7yP498n02OnBevgND1NX47mq0FvVZXitt+Rj1rm0ksvM
3UgnHtVRz1qV41OLG2aAVo1Jogd7Z3Yhc4YEie4sBLuhl27CRoTwklWBO+AXE8M295KsQTgpJi8s
eEzU5zl2yJqnhKbwqCYjs+MlJoxLzjCGMIZMFmiujZaDt2unI5npt2qpWV7GcdEN50kiFEuQd4m2
lYoco54UEvU9ChciHU5aSADpGOSnQi4aDxJK4KXVS9aGu3zIK8bR5U2aCY9z34JxCSPiHgTtlM1T
fjaSgRs+TzTPbIvHUUSfZYiXOYZeB2azDDrXbFnFc1nGMMNMDiDTVp1FBz7iqYnoeQYdlNnSwEem
E1sQRdJhhO6S6kxhlXE8RVQU++zNiBgZNvO21tFpq328xZf70gwhgROTcqhKdG5DFhyt1cU2Bqrm
SYZThTky1J5VvxbV1s2Ez8KU0+t2Uo9LAGvIasD9RdbSEPVm14vGcHyYFHcxF2beyNULZc73kZHR
qS1VhOIygrpQUg91+IXZmQgtF/L/lPbbqSll4uE01lB9uFAycbiMVYDOPbZfMsRWkUl8NsN6V2gj
xUSWEf9gMn1SkUC3y/BQa+gSOnSEpNZI3OTYifrFZLqaVQjeFkAhvXrH81LseV/MPmdXi/qZqX8m
Oh28G6ftuCU0iTJUmiLU4AtZEaQ1DriPDPQZ6OyMyiTSHbmKQwKkMrAoSVaKcLE75HmSOXGBiqJP
C1LgDMHrWpiT1lAvTrFUI+pDXTiIVpogU4vo6XbdZp5Ab+hLkWzMWmEnKFGpCYD0WuJFLUG9llPl
QylRLChL+6Wc6RmhgtiEIu1ubc7gUUnprhqQ3MxTu421mna9j6zf3AdpQOkUXde5wn2cxN0Gps8T
SWb0gGPMLy2MhKjU7FATla3KMuSocT7ZSltdJ3L0LI45OXVadA6sRt/iV75asDi6sawiBBfDL0nS
32Jkm4Ftadc9193JAvZYGVDTXc5X4TWleN9lCYCCjvBtRZG21AYsn0GLmXfkfFlVgVMqd1UUr/bK
4kOqwHLiFCZDVUNaAaXK7RaE1mRT+F2eACfS2y9anntKN/fXinhVjWGKSKS86cyyd1QtvdMU4b7W
iOpdlOTNHGArTqNnyTVpfpiBv1R6ynUiSJYlR39Up2UjW9VZWP2haXs0m/xgjPPtWDbklubpa2Fq
V4p06ijJzA5LVxQo5qZLqfGIMR5YKmCQRhJPSPoUDJYrBRbbcGuKm1gJ3+SRTzZAt5GrW7KAz+M0
mBszkPBioUIa554jQGaNnpbPLpGtPYXxyeQ23umKdadFanJf4u1eCrL+IgmJTXtIpIo929L3WT5d
x+N8VCtExlEiqmdt0ZAD10zz9UHmgKAPlIXoKANu5rqXYNRb3W1U1ihu1w10DFFUCs24EYVxcAiV
sQ4q96cr6MTgapxAhM5YTVBuak6CszToShsecTsq2dGUpQE/l2P3IpbXnfV2E6Rg3dFOJ4dawixR
tmQPR+mlb63dNEUY+So+cY5ezKJJ5mVDaji5iMu3QQHRVjIqfKxG9XqU6GaeikaeezfBQVh0orzp
hIEqw+Q0NtUAySZ/Uvppm3az5mJfKMt+dttgfp6MEVJsyfklQSTUtCFzLTO+LCJAsSZoXnopRVsh
ayTtjCD/peqG6MdwqzYttGO/VfyCaLUsjL28h0W6RFwAA0FoZs1rPk33BdJWqmetq6T9fSVQG9Rt
Ebo5p31HGmp/FCORx4LyKZgGlPoSEmdRJj0eGxxLHfLnhhRoTcg3xAsBUp4zmB2dyhyLABPVaL+K
MPpdzZKjGbDEFg6knoAn5KpRzmLcDexjfeVoqvRgjb5o5FtVQJGSmdg8sobRnAIxNE/utQotZ5Zh
Pjda61bJm1NTcmgeYbYzl9YeUbVdJLV8NuaF3tyAoEfJSslppbbeGMB1pVGsnaZMEcCK+pWKdN8J
cdltJnItJFzdlgjUIY+6U7QsM7O9HltmhLgugPpaBSy+6cKumZPI65izyNmG0rnWJjD8o07GcUxQ
58ijE9WqZ61/JhmjSRzkbGv8RDfRO6tzvk269k2ucrcoKEVaecydJhRvdKPsIdsaH0aoo3VBWahU
ZGgaSQ13ZNhL83p2sypM2BZOSAXcRB+Ej3mVOpo4K16mSxzwrI0O+8wztWbYCHJo+hIxPmandy9G
CX9aLYQt1/Mipyptxz6cXdNcfCETPiwBcXYYNvezpr1lUSPheZEgWRj7ZdwHZlm4ei90Thpqdm/W
7Bxm9TwRLO4zeiaaI9K/hE3A+FVNsP8sA3mrPSpGWNJ5Iif+nLKijrO/OtNyhqNJal5HyZpR0wZP
THUDO0elZ+spOOquRuwdqF6+tJIj5gHPTrLszIqFPZG0kOcn96J5QSJhRKmj5KIK/qpo98ZAchQO
h8gYOPNODRqNEvl6lQUPUaVX7AhC6/3/aeEhmPzCcbCJyQv/zydKmOrjPb78xzpx+PPn//Hd7053
m/sf/8J3f7/9z69/HH7A3Oou3/3GK7q4m2/6j2a+/eBE1f3eSl//5v/rH/42B7ifq4//8d+w4ncX
RGDv37XxUNgg0sUrTlCkZsBAWz3f/7gjqMM0FensfT9g+OkFfhsnGrDgGRYAgSEsbZ0a/D5gkPRf
YMCsM0MiyxAIrZO8PwcM4JlQFcOKX3n23+seVLDyGNfpgfzteExakz/2BPnk0OMRI1M561RX37fB
W7XTpz7SFRDQ2vOkg2Ik/08htyWTXOkq72K/7d+DE9u/Ize29GVAvUZG2bohb7kfC/WcDCeNfskb
vRsNOwwh8/BxRbC5ggRsu/TEbe0Jd0ZyjNlVWd6vdLQForaz9NDPqfaw29I+x7qQyruS+zkqK1u7
WjbpgVK2VA7Nkxr5gWXZsXYnt7oLGNHtUCxWV6THcvRyi8hTP+mc5LFDBVqLO6D1RCf0uSuYZNSz
tnlThJLhINOCb/wBO312F+vM64Q9i0cbnGvRV2ge3ccW0E0ML7nphduc8N2m+5Aii0ryqUPdBKoR
aSnpvOZ+FLz0trhu3tXLggha+hLGd+qyBaKhTvZ0L2E158Qj+Q2193nqPGoWjkBW56kNIPz3XNnq
9ZlZ41kNnfKGbmhEPYJPtgOacYgM6RS0NX7NBl/0uSiPFAtXfUr2jV9u5mN8nx9xxGJYTXcTLLt0
MzZPFNzgsg6Dgnuwecvm8I5TwiEMesij+XgfkEr3KkeWn+BaEsYJ0XeDGFLWk20iJVdRyfEnEewQ
v6bRf9HS/khg3THtAiddE4ErCBcipfyhjOBZzL6a9a6lBW4iIqQCwjHFGBLPi2U4ffBJm2CzEmwR
6uJyjMb3qv9sg4/llkJIZYTETUBTU3U6fTM89tZV8alKiLgpI2h/zbeUBeNLNZNXz2Y7SXyqYEtn
MolRc8Yb+hDiod5kr1Tw+XJMl6OI67D7jBbHgmFzCpCjnJuKPhje4pSjHD07bwbwnD3G4z0OcTCd
Oihs+mm4kPsTyXW3pvw2H8YFZGb42kpfitiPm33zOpYnXEuyH74n2a6GB8ZX2nODil64mUObYjge
tuzZZnhQm+Ymom3MNhYM29r4lJurhQKdTbNrHmVzU9518Smd1iM+OunEgyYSJexQW16w7tyxc3XG
0QYdPQV1NeUaWZT159RwenkQm1swxzDwu32Vvetl4gnjFbzjjfEQLAP104YG0zaKjgaNYCYQ9sRR
zqrIEdUOpXEWwdiXp0a4CSCtWhRW6oQVjZk92vERAKuqYLNaXuTJj+T3vNc8AdjPSnWVyifziBV1
oKVNJci6CkwfbkOPXfc6DIl1kN9SK98u+oglTAZ49BINrxVs9iZBth/LB4UyO63A3TBeABh06tnV
4yDcMLLf0K20tevclK5nbdtN9d03a/JfTPiYbfzF0iaryDwZnzB2+VHOo/X4AzP0/LB07dsx95Xc
AXchf8yX7l2ESr5srHGjfwaPVD0qFXlxCnUIRjatJn5ClsOxu49HHohStSUTO50v5A9iQPZDPhx0
msd1c+mLd4sYVNzuhtONV72sHwONqCv4lw7AcGvcNp1bBH5ey8RU3AWWJ2oYPzelcRPRvOufgue2
d3oy+TLXkFjOFCDvXiE9TrCWlKNQdU/97HGKjvVDbZ0588apXxouTjgDQn7tSMQH99Ym7N7UxWeF
ji8EcSckUDHwK/x84iVelfjcl+BCKPf7cOXmQ7J2rJkxYfBSCI/0qW8m+TCiL2ejcKT1KG9rz1JP
T2rL+IHhCMwKY96gR8+3WX0ztsdkPGScp3X1WUk3RnwEhozBRIMDb96l2qGT3wVs4+Y5oMhUHDMa
tyXVvcc7z2jRIFMpX/qOPrlrBKfS/hSzuy7bxMU2XK70CS+uh/FE2pQ6y8KNoMc2vNEQt6VEF8xl
kQ8zP6UfwsNG3062Z+W+R6BKj5ytbDOBDIxUa5sLcWtPTXWxhvEQYhTH1sUh6nV4Q8l9wcQl0oqI
XN2yBYzWvRPFDIHJoxoReGPm1+sbjZBMbRcaDnMLR5zxODgm4qtl3BWtDwc8sXwJLQhn3S+4FPT4
2gLH2+9Im/cbesiIw4PqvV9e0+pQvJsyabjXqiidqxG+gDxe9yQUCKm0rWrlOKn6UctxTcgfRXEA
DjapO4jETqC/rmL9VHjo9duioI8gqxtRI6GT9ogCaMtp9WMcX7Owpel1VWB1Y2Quc4VCsjc2kcq1
m73K2uraxuAYRpA72xW1tbzKY1mue2dcjsLIczn5sonGwFeH1kEviGlkNNx6MJwo1eD399jSCq/O
nvK+ccUGD7I8YfQwmOThu32Yr4xyn2GBM70UuzEDKwMf+XAUaUTKfkGdXQ3bBSJFxYYk050BL5VX
V9Gzyvghbdy0eisUhnScJmVu6QOTAfHUXUlrrINrkvPykTxXL9V7tyvGY80ny736i3qPk74Rv2a9
THsuxtqFgIlBEKfo5rfGc//YDY5+0UHjvJvIEJEzhjsefv2jP/ePPO/6jdnI2yRgRk/HbA7sdKC1
TGIDlkdSIarKmUplO1jaA+O5XFd3Spjs2oT1VVQPA7O0pqOFOeGDRs9QBpDt2gtDWGdRiXBRa782
9/O4GavaaWVpg1UkSQI37nUyix+G6SaaZhLAe4YRiyMuhZfCgwoLbIEiA22AFan2rin7Wr8s1YVr
ft2rBPbpYLfS2FNTkUaID278n6+caxjSD9IIilk0uYyQRbRr1g/M11TMpTgcYhUjM8MGW9WYI2W5
3TyQAxGwpbtC8IgwM3rtJa9edjIBWbWPhSGT79KnMLpq2+t/8Y5+1nUj0EAqD7AQviqh8bzjb2Qw
2dAtaW/xjjrlS2iCzDvr7O49kVjMG+lNWRd9Ue9MPCuco9vmXlQLClSZ9VQN3Eruvaipn8JK8UcO
zNTrd0N5K44f0fDCkBN/8FSp/+VVEP/47IOSCZcBOiJOKTgVv/lu1oPWb+ec8yXnAMXZ52fIFjnN
P7zAH2efNZeBni04bZ3bCVXkb1JK4xf1q++R2f3vCqo/zz4Q4FUEX7gnoemu7+d3QQRycGCOEDAR
58rGKq/4/UT4W0HAYZLTJ2fJvygQZPMnPQR3N++LFzM5Synietd9c1dNwjyohgltfYh0TAxQckzK
on7pKaAI9wGzVKbSckdlQT2mdbT6WTnahUE28ydu/Sp9DBu4RFKJZ0iDotDPNxOeg4y1deyB6jT3
TH5VnblycmOA0JuKU1NxaCquRP1V7S+Bhr28uIqXPRkHbq7gVYJRogRMQJX0Ynby4Ia1VrMr4mTq
0wUaTGK4sV7fi23+OUB0pOtFjEqnOiwc27LhoJEPu0GJXnKWslaSXA59/tLLx5SqOyoD1OH9bWVG
JI/q4A3VfPyYOkqZgSNMNrM8Fhiu++lNjHa1rF2r+szUNe75FwnTgxXga7asR8FscOlTMoVRxiNm
6F5cBUyYmpUjFhb7IaJqUKIGMtbdzM+EaBtHSEWgrNSMhDCPj+KDxZR1msdsUyt6fW1qi8RmHIUe
UwzFloebXK+AQk6eVGAkab1ButMjqNnyy0iLtaFolh+S4Cxggw4n2a0FZk5NqoBFYxTRqeY9ujmU
bRk2fDPR7RKgHx+6sMzSqQ0ZWlUiSseySW+msFVh/WW7KSBBQ2+Exyia+TBwYFISHBhP0iYLt2E2
+ArpXVr5xcwnP6MZpRafNODeQragKmRN1s3cD/TKKzMT12Fetcc+mygIiqbcMEOrN0Itbafeeuqb
6D3Qlo020vSz4mM5gyMac8IKWr7v4EkcuIHAPsM21GCcA9TITPmlX8AADdkFo5GTy/1ZMkKKseVI
nBYUYiNmUI7t3uLdWPjKszi8NddZgM5UC+NnQYsrPQ5UVFmE3obp22ZK6PbTYWPWyIweWZ5Qixel
4BQ1YPtHYXET8Cmb4hIxDVu69BRW2V0BpKWq5ismFleF2b/GeX2OU8hNChhKDVpACIely5/rPDj0
ykQv0PicR4hLZpTeV3r8wUn+FFv4QI0B3krdv8CgvRWU2ktV5IY90KKivNCw9mpNpTs2nxemYVMM
Ca4CQBHspKI6WivPB+zXf6drHEjLRCmWGS+BVpKVwUi5q7j7zmF3U1GlKBoIuIA9FDWGapIEsXJB
BYJLdWHTJV+C6GJ0n5WsOmILscDQ72q6q3pXL65Zs6VnDOwrlClRd911nAJVPIhm8yko47mo8k0T
Zw9CVm1ABl43At15saM2T8nVTu6yBPKodY5C/JkasjxmWS2NgUaP3WRY9liNnY5R9zhqO4M0uG+W
5b9Y3f4C3M6qJuJy0zG1yJhnvl/ceiUuVJ0xM9Ub4+xW9vVCDHeRyn2r0gyI1FY7GFLhhZNA32Ew
6lNT3Bo9o+fyQc2KkzlLHx34NilNz0op7me4fUKFZVQaQZkx5TZIA6hvU4I2cuMgdeBk1XltwJ66
ePx1//+3VCpz0KQAUwFHsk+thco/biRamiCuDbnvG4k/vcBvm6mFUNBAKGhqzFuIpvhzM7V+keAM
0BJkq13Fx9Rzv2+m0i8mUGt2UZV9U/s2HEkjP4IWIxwCYAMIr6S/ZaCS5Z83U944KGkNNwbn7R8d
VKUeNjNZRAaDRU4pARClHpVfaAE3BUMsPg3lfdewVkAXs+LbiWb4KsUhwMBwxwYa6qxcpZNIfTzu
R/m5qE95ci6zz6UrPmujec4Vqvy5zDdKNJeuuGRXpRKAbSE3sQ4ekxg8Qa2c5bzeazqDJMhXC7qM
PH42JJpWFVPSfEYnbXBDW9FOStptHuVuK74ayEvgG09Fw6YXIlCAC9tqlLgaGUS7fPYHfddae2B9
mfYR0qS32/aigIZEsJUvNWQDbXWot5mfI9xzeu15zO574PZBu5MGaArtpGzm4v9yd17bbVtbF36h
IAO93KKyi5REtRsMSbbRQRQS7en/D3KcWIqP8/vWRyknsg2BJLCx11pzflO19kV3mzDrbB+rOLdl
84tUGEsezTdV04zuxQBDk2l2eDpoxj4frrpT7WijRHaiSCxfyLPACpfhMN20KL3E8qWJ0GoLt9M5
5ZnCoPZCNmOJPoZgJKth8dImxlyw54qivToV5doIu60wnDyjIqRbQ5plrjTrcph64FFZc2MmYTDF
V6NWea0WLVL9k6ZJB8tSVhzdVjKm0y0EFnkV1U/KPFwPLytTp1mIqbu5lodblafwJcQzmlyWHSt5
rJu3FzX2h65GvwTteFYmmTNTCc5NeZ1ONxaGfKHu7I52mAbeL4/WytDfNI15UwrqIUnbTWiAIDBq
uQCFJNwXlX4/qtbtoEyfBS25iiN0SQXUmCFgg0Sjl1SkhazXqyihFZCRd6MMNVuxUVmng7pPBSEw
s+7ObE6rlifUCXBzPsqbJiSOqsdhLWjpeVlVpmbHEosiwqJ9JZsY9JuVEp/vjHP2RNcNLJp8Okqg
oLuE+lSZ9mWao7eP4nuz0zCDpWtDnhEQS2AGJPCJG0W7PCHapJ/JiJ6uNAXVdLo11NGW8nDVIDnM
tITm82OBEjdv8K5nMoiiS0fprnwxR4rWECGVMK4Sky6c2Fq/b/gcERMwdoHwqpKs4tn42foqagKD
nY/r678O8HV9JblaoeogSINahhVMoxr4ywlCnO+8igL91d6WSuwn39ZX+c85kY41Ge+2ARkESfU/
xQrOVPI3qHDwjOFb+ZViRfpBUf7uxNV5/f2uWBnPYlmHfYuHWqqgsgJFix7HOiJuzFwWJv1u+B6K
Et8ljfpI6uxK0Zl5IploiildDZlOwGtaocPulW3YWLpzCmufYKo2kM6owzTULIKEhaTMW18m8y0a
GsADkWre90iTIHrv81B8PqfAbLmpuSU+SydpidCcaUipuj1jeSemEV+FlV91FdhDWoaSwdIhN26s
VbusoF9CEuUpp/PSGvjLQlqSAAirENAXsx1d44KvDYYdF3otMZISzzTpVsXn8kzt0HqG/BQqFmyP
T81ZX4x6fZRCOCMGqkGkp1g0hHpFFptxTtbs3JAxxYuzEuOGTZFqZ026ntKXU3QQ5UUlRDwHYh1R
AoE7ZeNbdQF8WJ0nWfKul6bFCdnQnPEltJueViISaIa7QoyGxrrvhbBwmyJbC5F5APbhtUMTyJcK
cws1Q9YdVQi7MlDNuq55T3gzxkENQiSRAq3zyBIm/1RAqRxuKcTcxsi9Bq5XrzwZM7msGW4RV15M
0xUj/Wtn53fcR725HGVZkw0mndZsZfjf+yj8nQjVP9zn/z7A3/soixYCv0zuBy2P2cX5V1MCvDfl
K34QXZUZvs5bmG/3OVYMMjmwYtCtYOmZPerf7vPZ3znvu+gjSF+XgA9NiJ81JUyWp/e9N4I4WOEY
WdCQgBvxwaNR6WcxyhtkT+snxZ+jU3tPR+tHBxo1zdzwrzbK64jS9LwSwWt2tvFqEbbjIxFw5mBr
/1rGvoUO3QmXmXu9R4xlO8/0BjYXt+WLeRQRWZWnbLNNfOdZT555owXps7QiqoIAPeWuupuc/Elc
V878lbg3id+vL4svWIXM68V3n9P/q0p5/zHNg+7vV7W6kqm6hQzar022CC7LF3+Z2LcEeQetQ3Tm
YVoQQLAQMKt9TsrnMQqQsAZwuPFTkjxsDpbz8zN6e4Pf+cI+nNGHD+AsFHLXRHwAyHGpk9aafcYP
DhnWvoqdlxoNuq8AhZ5tX9k2diPOEMpPUB9pkpygwEVPHTg/y96/Ds49osvn2at1P0dnT9dnG7P4
PnH0ZaA+2tfdTmIPKdlsyHLnbl2Lt5ICTXoGXt12OcoXcnR//upmX/THy4td+t/3lcpd8/37LWm0
Riyd91uJPcv2yWjAGBx5MaG+V2NQkmT9ookbUhLDx94VSsK9rwtnCVhogw9wTT6Fc41EyLXPiyw4
OqvYPq4am39l7vF5cjysaowvXd0zoc7PmbufEFXaWPlIjka3jI70GidOuX3zswXxKl01DkbB9X9c
Vv/1IWrzXfbdwxIzQE+LkZdJDxtjb237T4KNEWPXbCZ/9Ab35er2FojB1eyLfto+kSKMl2GpO97m
c+yeggQB+ptROvYRIy6GRbRKPkPKHPisp/vlBT2U6jqrRTpg4807l1zvswMaE8ZrsaiOX2JlJ2yM
259/eDMo5gcfnobxXKc3Sgv0/auSeZ4M+cileUeLxiX2uXZwc3LCM+bk+jMZKW7m7KfrFTbAw0Fz
7yit3uyTEeCVT28n8zs+St4stN+oDvK8r/vfjxJ0yxTSHx4l/z7A31tGGiyYkhHofMtY+3vLCAaI
clykS007YN4XfnuUzE1sEh0YPKs6qh+dW/Dbo4RfknkAGSBPgJAg1fulLaM0Xw/vlrJ3J/7Wt//+
Lji3KcrdCe1LHK4uK+DPx+hOOt0+PaCz284BbYU3U3/8yS33RJTwRb+Y2wUkCE8TEV8pThbndXaz
klTWsApbXuhicT1BzVn5qRutpEW0nJc0jxuFFjgYD+bFrNw4b+zdDj8I6YziwWDgqdouxTcFv3Mo
sbpiff9yJH9x5z1KzgUTEG7X0jGW2lL3Pn3KnQqD6pcDmI98KdwUs+l40YN1/42nNEw+qAqwLHPn
qz+f0qCXhuDz8Sr+1wH+2hAZf87IKq5HYx4AEf/594YIhRo7IuYbTHFAVL1vLM29Iy5xmot/7ZW+
XcXwruYLm8Ttvwgav3IVY8/611X8/Yl/TUr5bi1P8rKYsoRwi7P7hC9bXZ03vVcuO7f30v3T4BIk
H+Qk0Z88Oje7yj37nS8fxEAMCK00vZlnEQcoLnS3289XOM0aB52CI68MDF2tB1duKwbKTX8Qn7gQ
ndolGbS0Pdk+zVHxbIBKx/1UsBO4yuxPN/2C7AwELW64ShbFAvMN983gig6gq0tQ+TSg1uMx84gc
ghu7Qh0OYnhv7kMcOutTAPXFngESEtq1GanDlsuJvGJ73d2363ircPmrgR6YQRjQzFnm6fWgeaOH
IqNZhl+idbtTHf8K6oe9h+PDkh9cPrcBcxmIPL0fFEtOHZlSkDmvGxzig5fvHoPc/tzN0QUTehEs
/a+lzQYKO+WydZFuzdsUr8OfDkhOcAtXtFcr8os4jhu5WHjtlfOltw1uyi9HJIDeDgUWXzeY8STn
86NuIyZ27ucw18nZDM6ezY6HLGEZLyRnk9uvtroMb9t9vGaYQE5Kfp1eKysY1g4WLIn4oy/l3dmT
H9CEITiGXg7Me2+s2mW7TBcyoAzcCz4z52W+vfFAnXdOyysFc7jLr2eowDNEfXcVjwFIPqLYOOfv
HgA/2KOac6f8/TL6/gKc91TfXYAT1f+YFySy3G1JmoazMJNRaANCTH0udh0fPfIRxy3sJwJS2ci+
EHZhZ9fCxek23eblCh7QKbhlc+7CYpi5SexlN7X7CkJIODCaWkImdhtYH1ABVnMQJiIEUEgMEVb6
ck8F/0ZgIPOc38R+0XW6LbR3jP6xfZN61n+83B8lAb9/vR+2GaKZmWJkccO5mp1v2i8z/d3t7y5r
JvyOu6gXWFh4/fmyeFZXwxz3d9pZdrT4ejmT6GMTn0DLyjksPhk28h4DvciMo/ia0vDGZOOeATdn
z9uXyQY8c0s4nc17dB1c34OHw9lB6GXvVlDneLyweYZQ64J9vs8ARGbuQrQ/B5Vtb4qlFniblcxF
m/HOgprhzQLGwjQwMHiADc5GC+73YGnKF4lnWO8ceJSMXL5q/bW4/t/z5LkI/OmF8qFFQw8kGcqW
C4W4RNoVdsVmU+LpOrkvAHTdZaEutw90NCztE8kQrvFgVnvETOfNeZPedu4ZfM/ddEW8iCMt7wgw
pviCzcc+DyfyCizdtjMjv3D2r5p3DVRrO9/lnwF2sYTsN0lgm26zWNrGLtoKcH8sdu5s07naXs1N
w36dTitALgLjnGRD34QmdHyHbNSWq0O1rZxFbK9A+fi8/R6KXDgVM38G1XZle+iQbCHA3Ht2Tw5Q
MnuwrxPntQMndk0J6njiFRfq676O3a+/+RG5FmSNwtZZlXnkW5QBZM9xRcmHvPWQheXN4vy6lnN3
xItUPFr1si8C/vOgOMfdbl4qYANRhAze7plsVltdHFemXSwre/VM0CmOJG7DwlGVDX8Nnuif7zpv
rnANxwB91LHQ8lrnMBDIo77o7qZnvXDEzUpzjsebRQKS8JA7hCpx45480wnn0/wSe4fMX5y3NM5+
2/0yoh8NBBYqG6Y86ryP+N/7ZVkXeP5/2Gn8+wB/75dNUk3nPgoN07kL822nQfMVPAbfY7SFJESf
kRzf9svSnxqTtDkvleGSSLv1n/2y9CcCkXkX8iYUmYFcv9B6edvnv79/0eIzsmOfA46Q5u2HhT4M
2zAuThOK8hnBUOHYUVLsJhXsg2xMl2IzbTUL9WCbfhpl815pWodg5qCseoJcTLC9pSgHmtT6fd48
SHLIXlpOjr2mu21EpUgZsSi0SnHUOvmUlUjTxILNQ2PEbl/pm6priEIR8hbUhExEaGpcR6qOybLx
Jg0XID6rokBJUIpr/nAQAnzQBfFRVwiWyIiJUBpu6Cy+TS5ELcVAzFwlQvHeZTJP8rKLfAtBfquS
nVXXe7lHAC5Fm0jDp66hA+hCEwEKnH0z9kpDOIZ9UiyyDFdjaCDSLdg8iJYn4OAOLeZRBvL5qU8D
ZdjG0kAaeIkKVAoMrJ56BqumEwXHiA9WTMSIWML3F4enFC4yzpLczlT6HhKpSd2QfkbKwNOuwdcT
oUUUJdanc+wpRRLIZPBUaYam4dw1tkqiQilFj8UE4qMNceDUA+4os/jSNOnOwIAtxcNGFSAaVibh
XDNE4nN5JLVVso1W9abJWmFLvEkkEg8y/YRQGmkzXnDUlPl9dBbvDb3f/LY3/WyAoV7FbAKpThZ/
2m/VJYGr6sNN/+8D/FVeUEQwtOYGJmhcAYHD/v6vfuv8K0i5KDDA8eKn4od+u+nlPxFuq6bBX9C5
PhTJFEKUzyqjIP6t/pII7Ecyie9fuPyhAalZGCTKHFKNS4fo6WXU/avJfduKLGN3CT35Xnc/J85m
86g4z6d9efaZDzxf0q9tx9+ynYK4gVVylofyEc0dxP/9eNCwSs1tifcKh38d4J9CFDosMm1Nnod7
MtfDX1cKJSrR13xL/Tqc48Hx7Uqh2qRfbpiSggpRmWUMf7dT5kJUYYAwd8xUg8fLrzweZmDk+6cD
TxmOIhvIE2n06x+ulFoqBzGqe7pu9tUTe3z+1dowHfg/xJdQyPlPT6JjBjJ74iuf7uIy3JuP4fIr
UA3oTCEsLTq6eY46+z827W9h9R9rlO9P7kPXWsQNjqeUk/MLYIVXL3M6PdYjzk11Cu9KM3Gd0wu9
JmpuYe0E55UetdO+Sjum/w46OfbOTLnSXUwghKqvIIXTpA2+++j3X8/mHXONj+Kn7+CH5nPU6kNb
z+/gdpDpyN5+xvMMazFxrpXtmUZlof3HT9R/tCP/7mLVPpQyoTqMrTL/xP7Qr4reXdLzynYESTN3
WgzWrVCWziaxl7J9c3IXqx2jOlhriXt89O4Vzb4BvmYtAYnwqQXhdX6MbspjcpVlDtJLJC10udWl
3DrJTYbHTVhExio/lttwF12lW+Z/6zVCEv/n7+IPqwwNNa2hcJJc1B92KcLUDnI2v6YHNq4Q68h5
QMBnnpDpubvGWZwD0V40jrzIXHb0mjNSRVGYbyBa7rMgOBJBbcde+kQUAUFDdNU+/a4PPYnOLA5M
NpYsO6wdP3/omf8WE/zgAH8tZdqf6JMZC6K8Y2hIi/jvpUz906KHpzGD4adahvpuKSN3hgkkYTOa
+v6hxyZYNXB8/mUVpWn8Cztd1eKVvbsT305cpT/HXhc19bzSft/S0MxLdIIc1BP64Atxszqbx+q8
TVAXCNbgZzEURMSwNXiKQb6zIvLh2ANPbQmGqbmRhU1+sS6btO7O/kVX7vpsqFZnpQ2DTJFfU0Vc
pWDWiqFaClWHeLfCRaJtywE1QFEJT1UpEx2L9YI71zbk8Dar82NGzFSfLKNT45tYimSTrk6E6hkt
NTF2JVGVRhjaXSs6g3VUa0BCYRgYOq69F7FclyaDuUR0kvoIQedit7VxZ3Y0zWJCURSZZt2gOQU+
7rAMKYLT9kpMB3jN5bjWJujYWXgUL6qrkR4ujwm6ZNpqNb2waFM02m2a94GJmbFXlQDSoCPFJ8I1
TLyuFvKlRqxIJeO7fW3nRBBOpDGIrLSnaTtUFr5vMGqXpyY7bTTzuofdNIHBJJo0OTNuE4uD2R1O
1A71OYKjaaZOgVVBNKSHSyU8s3H9EgrkgV5yWGbkdijSPiyQmOuCoMOpyp02Y2LbdVgHCxxl8Rcw
Ck8twRBmzenJ0us5GW+Mtr3OCeOVCnMp6U2AuvZOVMmuuWgq4IWHDkyiM4hEIJ+l/TAW21SfDvol
3iajwMjP1I+mVmzSSZ44kWZXkGabpWt2dvsuL7aVrF9JF/FqQEFch8K6VYRVlSUP5pyNl+rHqKsY
CKTdpxQPWqHi2xI0HWJHuVRRZzg6YOGo4POUlWOoJctOFe9jTGKTeK/mj6ekcS9cQIQYXcn5cNcq
vNN60a7ORXTTDO3TJBpbI85fO6nc9GWB/qS8Qqd/izh3C9nwjFAtudH5bIVSqJzGSrGNzJJ2CRtq
6FXKCgbLIiMMPhlWGYYj4by1wuiqGAyINBof01nrStiGvFupMazkXPGnIokXddJcl2fgFEOa4CFr
xSFAVHAbKjXRMkUG3YFHbQYhpJ8y3jrUfVAPF1ORIvcr/F6DKqzQiS7gEeG9SwmKrgT52qi7L8qY
+XVJ9K+pyqtcHdYVDxcRozS22ldrOmPMRdEnpl429ff5ZC2s7sKlfM6OQyjfVWfpoOk7wcwWkbqr
rG4nXKrrMM/WsnT2xLJliKmetoImrUv9QZKuYk1cxgoIaMbNAB0X82PHkYlzDK02OFXqdQY8JB4z
ZOIX0Oeg0AJFSEjWTZF3WgJdY+FVI/FQIsCkH0hj7AUoSpK2BVVhK+Gw1PWTexIhYZSXgzlMC6Jl
blPlQRO4QsHp+bVlFC6jD1+MpqOAWVckdtosNbeloDXynZjipOjyg2ZFO0HvAj5leBVVs9BTDI0S
fDdOaRDP3kh3D9tXlN5k8ktZPV2wzKZTcFJhhtAstRaiujxFDGuV667e1NV9M8Bbuq91v9HRMwsW
VaqVkqiZMsUyDfCoxQn7V4K039BrQo8YYEe0RZPxU93qj0Yl0QdLuocmHNanNrzShP6oN3ppk6uA
iL1YgpxxWdCf1AJGHM6lrkbWV2uSU8HnmSqk5FWr0oOy0GgLnkQiey42Tpvi51Y2o7Jrpp0SjWiy
EAJiKRgl9KHGBbs6r3nUp5WYKvAYraAXcmfIC+6n2in1+0oUPeJ/zJhXh9kES+c5JnbvpF/pBOmV
I/MEIXpRTt1LX6sWaTVCoJeqJ43E1PbaRsOeWeMn1kiBCo3ak/Dc13w8J6ziJ9RJk9RhsgYNouuu
3NGB6zbTfP0QOB2FfiXH5BAY0REPQJUTdXTu3UzDeTnudSteD1G/UnX5JSJ52ppEQEt+ERu+CH8t
GwenRz6Ps82sIm68IfGMFK8/8VpNhj83IzDz0q9q4Uqox22KTzaMs7VpoG/vNAX1KtvwyEJz3Mu7
UCgWo6V641hA3oMz3jxHBSsjB7+MIZiu5nN+zre6OuG3GYg46dVV1IeenIIJAtUHHiW1S3KDoCN4
hag/yJOEB0W+VSPFGZroeuJqbPrGGztY3eRFnKxLMNVpTUeoRDVc36uATkr1i3hmPEAPA1AKvNQQ
6mbkZ3j8R6zy57giAj70wja+FnCgRLIC307bqENtG8InA/bKMKwqa+D8h+JuggoUoQmLp0j9Kpj4
XctPg1weFb8WRc1/lp/yj8rP9wf4p/ycjWXE8s1TeEbwf+/Z5vKTTujcsWQbxn7pfflpkF2iEWlC
l+N7AehcmWK8mIEiqABmsu8v7NkkZa5V/l3ifXvl9Fjf79myODqdqhAv/vohukaAzRDGuEp2amMz
Hch20ULx80/RQrBBzCzELVLiBSN8xpMz2D9m+oQ6iVgTDObu8mW6vl4ug/vtw8l+WV4xfbFSJ1pu
gsfd4siA5I4witFeHBh9lgz3ZuA0M4AKJRPpvTCsKZQY+60u/maz08hJrn2ZicHmEQ84UIL+BWg9
c9Mdv61jvtjyp+5XqVfxZ2eUeGU/Pz4yO9R3+i6Baw9b8fgfCiDpTeLzs7frQ5kka5cqqjLKpMrF
4uzxQhH54MgnlwhMBG/L/DWnnQzuw8PaIiL5brudZ1LjzkB4RzPooRLWaB1wrmPeDdjY2bevrxNV
PpV/xuCXih/CyT2h1OwY7ek+9SXSUWCEt0jF3MegtBlQ8XrtoHDuN4/xDhrxhhe/uPkS+Yd53rD+
Us3ZHuYLKQCH1LmDiA6km+/BO+eXRpvMGbRVuNJQvXoG6dJeu5wHI6VXQGJH1INKndnFrPN5k1QU
V/DT5ykd+KqvLYbfcInAfEJakAH6YYbkkPn5XYH9L0OrRDbIfCt936H6wQG+LhGMKSSZ8CIR/ShO
WQSf35aIOQaUnhUYXnqob2OKf5YI5U9L5xfJOJoThjCa/tOhUv40VJFvIdSZ3Tm/tkSgEf2wRLyd
OC8ZiR8oI+rL90uEJZ5bZdSV3E2gO4Z9tKyKYWWxh5t0UoajIrgARtF5nqs4KMxYh+ah7rsC/Fot
1E9ZAgjr3OWbMQMuWsGitk2yfo0ugV3RDls1CRcmRr0B1SkxOS4wD1sPK6fGCSNEu3O51KhjrAxC
EIGAo+GH5ugKRAoK8l0frbrJIsAOUv0sDgI9050yYqYtFOkMAC+EAowniELFrhk18ty/9AgFc57e
Y/TYNSIwU9WHAW7HsMY0jKRS8VwKwKT73ViroBfOBHHS55AMXDQn7KCsVf24ilvgEE3qdeNLkhTu
iY1ywixAMW/zgczs6mgMLyZ3kAVe1ax99UKpQrYmY9D2tNYtXqN13Z8vi1jtD1EmS16bMKgxYVb0
J/ZkjZ/rxW0b6wEtmUecxAm7FX4s5RHBRhbmSxlIYaLm9QvcY4MSQIZvDT4FZ7+AX8rB1u6MckWf
rq8exr59EVPOQKcIvkAmqzP4NZQYkcW8JLcAkhvj03Cp3Ky44OuTDE8Sqr06VosExLCtJYVi90Oy
qaqmh5qcPXYJyzEImUi5rCeVXJdB2lugge0z5EBjciWlXQuhxXuVx56U9NTvyeoklC5cKojbgi9J
cRAN7aeQlllGuirtYPaLVwML0qVKwEvGjlWytY9NAMDKnWEWfqeVr4Z1cQdCDwHB+Xhq3LBBQ9l8
NoY0EDM0sepKNI4mPAiSXhexbnhdYzkXQ19lQr8ITzm8H9JDoU7oYM6Zi/kmva2zYNgIs/1SDQNJ
Vlx1RjLFjd+O5fHSk6iSqY8q7ChqMVsucTDMkv5WvOuBX3T4TS94CqweXqc0OCdL8wpy3uMWm1r5
cglTRzX2U9cRpErud6965/G2jUqvE5eFTBRNkbphxsB5tHwwxvvJ1NZR4auhyESt85ucDTnuqels
NFydkTOErRe1w3MTxqB4USeMXKBVute1owA0pLhA5q0ldDHCZopOO605Xcm9AGAT5NSoJitd457j
Zsn8ImwOZl96JlAou5Li1qmVdN9j0pWNJbzpW6szEvdUdU4ndw4lCnZl0LQTpO5KFb2yGP1zEu/o
uyCsMa1dos4YdipWjdQgGJadFa/kqX5uQQZNcrOshdEWQmnNmwwgdxuqmdvTMGTmoTWrqo6ctGt9
ChOR0jjVKiDcqMdB7F0QUyWXjE+BSJx8cKx4AUMi0OLPcgldFYefIhSuluaeFb4IQ/eoEyiaMHGr
I8UzIXEC4FMFnLESE3yzhXtC/YzQpVM9MH4erpImu2mNhqphbepQpbRrk9liOplBzsUT9ToDPZl3
9j4FshvLBKKf1tbgqk3uo/l8Pef75PzFSGUnmSz6LoJXwAC/kFlgtOGDLkBDye5TmhOGeegiY6dk
n0Cz+MXFcIWMbN2LDJ8R4FP+THQYkK7D5TSsEzAxqWmukdYFUwOeCtCWEI3HTgXiG4suFeSw6Mw2
0LIQRUrRAb9UlNYVOpG6Z9yAa/YhYS71S46v8fSs1drDCcM5CFvKzSk6JDQmrNNdhLGmmNhjVGhC
rMQxWIVMtfXLtKFa5bclLOEycClpCkaMfEquH5MuxLEYd3bI6lMKtexZPf5+VTdQtWtYg0GLoWhm
UGrDqbVDzKx2pW/jnPC4kMhU9cKyzNtUa8niLFmrJr4s1TpbZabpl42IM7qT11XxwvQ3dRUt+twT
/zpVBsCwBNtwOErLMqp0tx/PqxDTsDPW1aNO9+yPVjnHFk8nQJGwpCmGK65PMdqJFxRzoyCf3DDF
AjO2+KgTqTyMgKTtC7xEKe+5+5Ftpxl050BTym17Vo60aUizbfKjmWrRtsZ+b6tlTxp6eN5wWce7
mfGvCVVu/66Nbua5VC/0nyxNkgAE/XRHpIk0utmjfL8j+sEB/imaoLJglvk2j/22I5IomgALEtpE
PvJXUOF3Mzu2UQZUEFKdkLTORpt/xKOcIcXSPFx8G+/+UtH0A7zhu1dufqgCop6nw+lyARltHMHV
xdHOorvmMJ0Duu21wUSiEqEDduwXwcA/CUcqfbb29tMs8ms2POU92k+INWEArCiklrf20icVkHTA
k73e2tua34eYerv1Sf7drl33SkeWmTzxw/wIbhvRwTm+WacF8tHD5k5IQePpVI2vbfJ6kXysYbTR
KxifCVxZEy5vLj6l3cYo3TMcIrC+ZKx6j5ug34dUXvM0p9/IfvigPNaSk+OMpQ2zc0hDd52C8CCq
BlSaBIehDiz59vH5OOeNNavD4WFLixf166xX7ZCNPfQOuzmfkuaq2czfspZ5sGB65UI/qOi24JxO
r9rTwqCxOge+D7R09ctdFv62/lPsYiirQdcQJAJ1+OfiKBJQ5I/iqB8c4K87SccXoIizbhq2DeDf
v28k/U+28yrCJ9rwtBredx9kjGJ0K2DsvvF03t1IRAqjk6D5AP3Z+DVt1L98aZw3fjmRtEVlHmzN
lc/3E6NqPJE7E/JMqOPbUtFaJy0GcWGaecBswMnOxVLHCd3oWh9IpN8U0iptpMK+DPVtOS/fAxkp
l6tYRv2Z3Mpj7xR1eXXu59yDct10q4jHYpHfWb1k46hdRKHhMS9a5mK9DnGMF4mw1tLH/DQtpEsH
aZD9Hxt6fSCDJgEnyhPHyK5K+pttPTgCTbmTdhMK3HopsLNC2dZpGtRjx5nW/qlKn0QxWVpdvKJO
cTrRBKZlzkH3+WGoPGOCJRnCvQYs3xhNAJ25Jf1GDqIk28WDeKgjskCSmuYw/PQEgFydMN1JEgb7
veLLZ/r1kvpUgDYQi9OTXnawVphlgd9+auauqs602DqItKRb+eZSEa8Kri8u5YXE6zufktuiVHmY
i/JqTMxlPZoO4UbrRGRCpOuTJ0EREWUCwsPIq9LTccIhPp3Ca+tS3mD5sLWsdxpSSNT8iH/8fDLI
C+ETUzVIpoQbKEENjnQU92FSHAu9OCjtnIuj6EFd6P6pUezxfDmUQrvIdGDzZ+s5llKIcRcpEOI4
mCJiZqvJI1NmOxmq3cZIxau4UdwRfIOoCrBGJZctwqGfjGsJjL9BjEUfDUHfJKuptdq9cGnEzyd4
pjnDPVl//COKRMg5CTUZ66JUH6r2+EdTWvSSNeSheXGsh52JWC6mDzP5Z+zL8NFmRLSifsp0NkQm
kwD4sqQ+G2Np/9HExokmMceba8WYLNmOgcofrRzVRilwSD2+O8lXU3FFK3VUYYGKlfe77g5mrykS
GhYJkfUCReXP+iWySFQ4z+vvdwc/OMBf/RL5TzYc4LWAGdP8AML5bVGTEXgx6J4VOwa6Toyu//RL
JGbnxJ4Z5tcNwKx1+Wd3QFdDkZGSQRxTmaH/yu6ArsiHfsmHE1c+jMGNVFWGIYuoMd3utXcecJjw
5A/vIAi6iv+UXM9WE8mP/AjFTn60XNyMTq1nC6FkcO00rwkU4AHP1NMZ/c/8t7KegsSp6EY84lrd
Cbv4JjmkV6DBl3Ug2cvR4fLdWBCEo/WV5JJyRTFJE7JbYLTKVlNw5pG/jaBWOYWOu+8Jb+m2ujHu
6TPm5HPg/lCdgUbu/Pdpy8B8sNO7+Yc1L8b15+Yl23br4nNIa5N+ZB2cT+QVT7a06LfNFXfSt0Po
6NHnQ0zrZCk8LTF4NfeDXb18Jk4pCfb0fuM3K0Lj4E5f0Q2yq51nkjWIIsD5QtYXB12igVlGm67h
brK1pwhHB31iqKXFEvMkPd8kqBZRUC50Nwlew0W5+JqSHO6vY9fEqmhgJmVFw6EMSohXDAvMuaUB
81Bj7nGiu8tKfnLjzclbwN+n2zn7D4xlHIyLdCPwSSQu7tzaZiK7oVgkp5bggNdyky+ZITqKX+41
vJ5PJnaafFmCKF0DM0zNALIu3xe9ZCFtFDe628fO9NKv7Ns60GzCcQtbwl6TYjmgX85bXHnW7vzS
rflUo8/CtUkQLlKfg7DDYb090yIOP8G/32s7w4vv5dv8y2uySZxmAY5mCfc2CsiauW6po+GfAiJY
onx4+8qW/CffBEa8Y9SZLUsb/HNxQxaSLSHbwcpCkzdxLfWehT950JH2nAP1vgIyTUHYEXTkNwFz
YHcIYKzaHqBhX/Yf283u0bR3+OpgOwfa4+wqQlawvqwa9xMjJD+Ze8cLcHWL+TfcQVXDPDH/kyY+
wZyplx9G075rXPQfUGLvxGBW8c+2CWK47dMVg37nHDRBwpFCrL66N92oT1noJWSC1l6+4XnHrhLs
sgeBtds8ERvs8Ek8PcBsnYO9S4cYa9F+5pbJPRxO3gBROfLD64VTbWNOY9yskv23b+fHL+JaXDds
Zk/sfp87z/l0IXuUXT0TWHO9Mn3o+Xa7vGyaZ2gTyT7fzb4BZMgBL9YdX/rWyYPoJrxuf9uN61zB
KRI9aPaSkAX+swRkd/t+kf/BAf4pAbGqctx5v4lF8e+m+FwCwrdnx8zWAp0+C/l3qk0L7D7bVnWu
SQ12u/+s8W/B3igsdesNWvUrazzqzA9r/IfznpVY329cyUYT2nPIFLbaU6StU+fTHTWbv7174H+j
I9n+LYOc2/yqDk7B8nb59H/cndlyo1i2hp+IE4wCbpnRPNjycKOwnTaDGAUCwdOfD1dWtzOzOivq
ttodFZFWpiQk9t5rrX/ySouDgLijeUdLNBL7jMOoveUWcrBqtJBwsa+ie2W3L1fQOER+RdRTG8SS
LTPrdIabL1w9JtHa1TOcGZtrtyhXk/5rsjMgAcfKNombcmyUNGLtstgSlphtX3F8tTawGdgNW2vb
WXvMUmzSIwQ3stdrzGuJlXav4eC060mVR1iSLXoxt7rsmX7FqWMVazzB/YtbTyIYV3ezh0ZZd4yG
woLdV3tOlk1mL7eoalzNAIDLEOJPifPTz5Wo3SlsG7KLG4GG4d+/PE2ZtJV9KDeX5+T6Phusnbal
pEaw2yNK6px4W4VFqJNBfjRWFwdGYo16SQCDerlaBDHwDyokeWen8pE9hRO1ErwPpXwc2Ko36Hd1
sCgXFSkBnde4rXP9SNaUok4/p4p1vsUrg5eZ3gKsDXLGiQ1j03AfkJh1bjfvcA+42J2vBkZQzQ+H
dFlxkhNqiyDv2LAtSdtvebv+Uu78BYt1ujV/wWG/rKTPTumLHLBrzhdVu3FDLc7W80Z1p0DwFd30
pIozrUcdLeB0Y8Uew4UTjJHpFLHJuHP27yFyDYbQ9w+qo7tiWAXNE9E9nLs2ic6+bePp/2m5sUa3
eR8cgwkEjEPFQnoZOQfDvRjHViC19/dXJP3dFf3U2120qpDMjitSqUMKtHVuEMwfJKSov38hc3qi
nzHZrx/d9Ea+fHSymieqFrFv4/DIga1ZjxpZ80cO+wnPljxzorOiEuuAaG/Oqlt6q35EJjslV+cY
bkxFQpi4CGHsvW8gQ4t4iP/OydizgVqX7nSINs4WzSRt3Bn3TtsfthBS0LLNlaMEBE3kl9W6rE/I
O+goDwjfvu3IUCL1kFc28X73NOc0Ofz/i88Kg5KdydwMDr6OKuvL1/wLgCoaAmOLn8+KX57gPw2B
rIJSYuij6ar8xXwHaJXTA5MtWgLQW23yq/zzsJD/j+ZEn4nMpjHgwoLrv4fF1EZA4IUKJ6rYH/4z
ij/C9V9u0B/e+Ofa/3KDXmdFURZtkznn6xCQPXVvEtMmZ9G8acvI0+MY3+/rxfQuZYbbi25CUQSO
u5lQUfUrIYlkkEZQlHIzn0dqu6yUEkBjSOnt+yNOqQi0ElH3YSyd5vKAQEvEFZckxaTrp5AtwNMT
v72kDfGC0fNFlV5j5Ux+7gzfeuhvm1rFkAc326Jb45LrCsU5jPErLIvYb06Kw8zVw+/eybQsUKpH
/VS6pL44ZYqSGlPd1KxMJxMMWhryAfVZlJHPSiAl/l1XMC+DsDy8qNJ2DImyBM96jrWTVabvJr7s
NHh+TUTabZAAsuRToMe1X5k4O9SMSSU83cUs2jcz2hdpVoU1/LNRaom31DHz1eP9BVIuNsJWZyT4
BXJQnrBBFF5zKQrTqg7FMlvIFbxdRdh2ijzsmmt1n/fdu9A2kZ0Y0rzKcy8t5Z1mtHOp7myDADFp
JAjh0gddhSl6Jc6FM6ryKypqNSEqrOW8vJiv5O49oveKrc/oQsJXl8L1qWuvjnpFfdq6bQ9c0Ct2
i5uwmOmOeuq9s16F5wwDnPThjN8fgyycF3FzZdBmKTMREjBIq9hd53o/PkSjxoD3Mi5x+hpdoavk
RwNUxYvl09mvT5fgUreJJ1VyBaGUc1Vpz1YmMdqtq1i2sLPNXFXfcNtY1XSDZNFumMW74mRYtULW
44yLwY7MGL2ZRKzXFbqeNYxEH5zxZUzL8ZCdxYMGuFeeMusq9Q9mWjLJRvQnldyaVR/A4vWyK21Q
l6zGVAkLcJVbGjktACn221iVESFTn2glN8SaHaI8CrKiPVyuxbuWE818yuIwyQa7iCj6R0zVboTW
qFfJOSmPg96vMpXwBDkbV2U3LKSb9E0zmrsGxDlhT2Xalxpp4QhC8XG6nGMv68vGHovaR8TwN3KP
idr10/nC8sUZlSz1Sco2Fblfz5e0ls6JEXeZkw36LjdezajDmq5qn5G+3dedutISdUtYtN83uzLC
ZZQcjLP2XBv7BFNevLpF4TB2h7O2IRjQPwEYX6V6/7k7/gt5NMgQyMSiBtfQ3yHK5dP830ovkVBL
kY3561zoL57ge8tgwntRpuOFKc+nk/ufcyGJR5hYT1S76Vukq/h6DExKjcnE9helF3MmtAz4LzLC
QpT2z+ZCvJFf7iOunFtfJRcLCdnPJR4RludYLCLBPq30Tf+RY4aThhfBKheE50IHp8R9bNbmZB86
l3pyOKxZ91YmuIs0T6q2G0TcF0nBCPqZk4/zljBI+eyYJQsdlF2JSBlZ5ic3n6eb2VN5r8P4uKC2
qF+E7M5EcgD2ycjbYB9p7sd+beqr253wxrvQBa9Mw4goP/inDpgSPQhBHQxToPRg7TZJucjAsCPs
DmK7wvjES1azu/TjHBIRCjpfD08SfUMVSGRSMGRSvGq2wdWcma59Qde0wAkXekOfHrv+KIykH9tm
lXlRusXbh1YEQ5+0ZUpwAjsbRb/VnnvdhSaTemlzfsovJHRiMatBsu6l1r6kYfySQSmXdkPGpCvH
6TcUhk1aLlp+S77vCNF+QRILEZTsdFAaCUZK73rtechWHZnVcOnllwwB1kSXRXQpJW95tqofzn0f
5MBlBX7VhTa8KwzbTnuxJA7MLrX366FR95qwxEHPj95nSwVoK/bOwn6Y5mQnZU2UOacyISdS5Ur6
7kTEYNKt2maBmOBeeL/gU5J7uA2R1po+X+7hMyBKmGduvEsO4mtThjyAyAJJ9oAUAeva8+HW7K+d
leLt4t88TjJXcZoFeEkVKluSjhLMKbrAERXSpOTLHE0ANSlRYwts5X3TlZwbxxdAYyyjlYAXHybL
zLuJeEfg0eYn4eWBhvJM4tkb1pkTiV+b42Yrn20JMUA5JwnLfJ5dYY+45kph0De4jRKqeyjxAozm
QV1h9m6mr7zFZKVNf6Mn5YBbFw4Rd7dszWoInScEPupy1oSnJogJ/obLXlwY9RlKmJn7JPaQy2X9
PBLvpXZVNx9qHkCPlhQnmUyT+TpoI5stf0g1m0RGkARt5pqdnZtOdTcqyAgUR8N0h0bvvMqw13lH
RDNcF6cHvYerMuks7ky8pATrX7vnTmoxmY0RQ1mmNNNE+n/vuYosUPf+tOf++gTfS2/x/5jFzP7K
fAFzS/yfpnk8MD72Y//ZclUTAyhJg8BM7Mokuf5v5c1Dk8053EnSs9mttX+kSFOmk/mHzlBhr4cL
yR6OsvbT3urryQ2BpZSSq6jZF0lb96a2FOvjrHAuaJBiLKURjuWHOGdmez1mbWAAu7WST0IneUYv
Nb78qtay+8KQ1YYtVagb14wBTCkQyu1QrEr5WwZCNNShkF+Ri+xugopjdukU1ylm9hA1vf3li9j+
8c6/al21XzoJLogKxCRRBQU05lo/liIFormsNgeN4IwLJP8n1fiYkZITidVOFZQ3sTecUTntEihY
t+L2XLcDUiEsclVpndavDQlwxhCjw3nvIsU51QVwlYCi5eqJcesW0N/i2UbX26VRMQCf3e4Lk2Ue
RUCPBGds1LHxxEY9JoX4MKALdiLlyVBIxMslMj0ALzrsE3rJU+SSJSveaxEUZq2ZN2hg+M4RQ3nq
2Np68ZDkIREIN+lyl+jvalc7Ss64HnGglv/NYAUu7M83wee9C6xOFM0kgvxpVAfPS8njtCHugUmT
1ME/ujypZ5iBRBuKtYHJsGQZ7ZnMMGWnnrU5M0yS7WqPlHX3dAFSMU4UtjQaF7ylTNFTpSSQY/mo
yuUKSxJ4ZWe/bAWs20fL1CE8XET3gtFEkYqOdMneZpH6ZBACPaksiIriLxWZK6GpisJ2pvtGvk6b
J33c9rNYopZ/U/LBPbVpeE0fmuSOyHS3il7SWiVdD6xDfYaCbnWN6eVKvE+N+U0H+CbDtxv8sySj
bBztOlL9utWcW1rty+LyMOtmc+W6yPm443HGoToVF6/qWbFUWXDHFC5okd+bw42CvDm2Telfz926
rYewEPtV0d/sWwwVbaxRudBk9UzJ+txKBtYPp2G9h3liiQk6v4+oZ7AI3+o8O1n0sFYpHSpjpzcA
UYBIUHPrHmimEMJZ1XbwgA0fW2ROa8OvNALPTudXiSTBinyJhKIgG6X5ZXbD+OhBuunLE/3jeOkX
Y1WExS1zFeLXzc45i7fFKFNtMKTXoACcR6z/ZhsiYxDCXZEwcmUnMkGItbrM1sKgkXJckAucwRTs
IbON8yxFljfF5IhQdvo5GebWtRO3r8plI8u+0X6rcCDKxNda94jb8k8Xciabxo5m+t15JO7tPJQP
Cdby5mwJs3W4LDUNM89lO5DhNT6lgsQVCE51OdbQlg0ZZeHCFA64akvpU4tcKcu4E/LAVJYXuVpU
RDAPypNYmBRiCDtPw7Nx22U30vOKtQ5GqPAXpKsf54+duU4rRzltFIL/osdaj71ZDMdWzu7FfEPP
bSPim5tn4duIgb8gDB6aqneRlK1blW60MkdPquFN/3pVkJNGqitShka3dBd16M/VE4JAElXyt1tU
hUkr+7fotDyVU0r4DY+UWY8swCRjjdZzjPelWbyISbMty+JNzbp501B9ltI8qnKXuO51qlEoGES4
q7N9plfbc4pDLZ7geXV3bS/LqL/5ifAxVHfiWLldihpvIEZSRxopng1bgyZ5vhXL5PKgjZegaSHV
poU76n4eUSClPF8re+m1sMyodE/8jshzfVAtId+KgJ41ErxGyYL6XB0kSOBXk0JL6vdjpMUI0gga
v1Jgdaf9NQbeFxe0EVZ3GkNprP24SFzpVuyMMnLLm3M7XdGw5i4VdA5zulZeZPFmq6XL3m8rvRwo
ecrQA6UsWa+E6zmxoszFbgh0JiUztHiiUj2d6jgcleHAekUoiFEUI0ky2f1LAwMjhcCQX2L3clrc
pi8xXVybkkGRcehJRW0ub1UyezhLzU6LFMHqUUA3WOk06EK7GucpjQ57dpfr490QK/ZMrNbJAJAw
ng5tnu7pQ6y0IrJhLD1tJgTmFaLtv7Yy+uQw0uF9Cino878cyL8MJScOo0xX92M3OlEBf3iC793o
BFMhxMcEgH5v6kr/043yCINHvAF4UKce+29pRHwKJCiIWpPP5cRk4LD6L4LFiQ/b4A9u4z9UdXxq
8X8ojT4vXKILxZiH+uynU/FCcMeZMQuHMme25b1OiFVk+e9+uJ8c3fQ5YK/sVdZ99PDlI/uLGgbe
5c8H8o+fuToVOV/GoZWZ3mqt4qVLwV1FeyDcBE0Z1EgMWSEAr8wtAZloj47zFS5qyGRxkwZ5beay
vxACIRh8QVteOgAhHafL9SVUGPHL7grs+eNbxT+Z+aMXbxGMHElrKS3oFvY56KE4MLrHFhOKAyCK
7HqzpZASXNQ9iBuE5iijJBoTKxE82q8by5RxHop/8JP5y+QN3rlkoIKTfHwITpD5+M2encIlM8D6
mNArVpU9+BJYGYFZZ6JhVo072KKN7tmOgkM1NxZR5Y6VFT2w5Rj2xyEGtJrcQFG1Cc4HcLl3qHyA
sUPs/mvXIwMasN4ZZhaGRKPC0vhNpyIKn2qkH9bjr0/wfT3SdUAVMj5zhL7nGX33AeIREdyY2BnG
/aw6VuqfIAE2/Di24bQxiTClCb3+vhynJgaQAFzhc9L0D5fjhGb/3KngQYsVhypx0TNpWjNf1kQ9
K8wsbukfmnmxJNHcurOQqePjKThfPqG/WH7q1CL8sPCnD+jLK03l8pdXks7CRTamV1osjmDSj8fb
ZEy1D73Hs+WsFvzx7uzure3p8BAc5rhtuv4D0FZhHbAw/P17QU45bTO/vBsyOIngxPUJGeyP7yYe
b+IpvcwIS5xJ+Fqmk8/BhS5/cyFW+SXZaawqrwvaIHs9J8dYZFBk9VBl4LLoFpnbItIFYS8LFkgE
NpLtwynEZ32iXlPIDA7pv1bjn8lZmpwhF3G+K862fN0Mhd/3jvImIUi/KxdgFrOLp/omiEX1jfzg
+njKXaJP5JPb4K9g+HjNVZjrop9RzFWG9glNTeyZjwYOJsOZgOdohyN2qmO/K60QCJzW0m0Ryf5w
vProIWpff4yqrW5uqtNK6ReF/BFfnFE+dpeAIN3TOrtP7419E2ihur49Ja/jtnvKF+1d9q34Fndz
I7NOH8YH88EZftiW8MZLzuYU/0vxWO4l5xxU8oP6qjFN2pWLm4ia/OkamA5e+BH9ln2vei+ZYbuD
M1ukz+TkyoTilU78rm+p3bZk3LdhuW+hOI2eU71ByM58OFEA5cg27qFAETnSWZBMr2x8eNsV1vyQ
b4SnZqHiy+pjgwJmskrYyGav8HhyT3emLVHaCgs9jOz5+e4auzK8V4vRzPhNzBeIiwM0Isvzuj4+
kgh7jCHvPpSGddC3+L+4V194aGx0SZYnPYJ9kZVJDrofvcSKk93VvfM8LmscCb8Vy4FKazvbm4lj
rDk3AoQ6fhNUj8fWpMq3ZvewYK17dCwaAqJtkLxep9bTqZ5Ut7dP92iohCWhMw3iRCd2b6p10jZN
TsXPBHKBiOWFLK+liD9zGZaCXZvejouo3mNGbTsRNVA4YHk0Z65n3JZ666y8Vb1Wj5dvZ+hiy0S3
+nUXPk90PFRuoWASgm1a8baMV/XLiR56f/Lz9exjIvwNdn5k6jCHTbbvX9o7Uo5RDG/a8ORPTtBF
eHtsH5WN5lznfbGFSeU2Lh8VbSrEqBFXWMDuWQgI0z+bHpQ3Th785ybZ8UZ2qydqfHgFBWJiOHE+
01WvREQcjZ45hCflLe69skZBmRb0eCp0tLeSbNviGiGopFIPFMUCSuIAa5hUw4kVcOtFEAUGhk+Z
7I1hc3OgNKOZIuMci1RGc2KHwvAB7CsS0fcIMH39KN0VA3aopYABw9B5bbMq+DpnIqzHenupAPZc
tX3WsMMSlJWueNfkvhkeK22SiwK+KVh2LDL6zuuxpOmzTHmjGu9xa3eVL/VvUQ+f4b5u9h3M7J6I
gvp1LDbjhXmG+WIS1y3qGFWVR8lk+j7amu7XMR4YKW0DTJFcwlUZytjoa8vTHcPcYnDT4/WxPgXq
XXyyi+SB57zOAmknH8r4vnIFdZEOoGJJ6wj3UYQUw5xnFwLC9+JBgR3cZc1Cc09Behdl8yR1jMiX
Ge6q3nP6bfLwhWS4QDoaTDwhGI3Y6Gq7h/B585zvNY8b1M/n11UD+fyE+6TbVx6B37G+InP4HfJf
S/cHu49t8RDerIJsTMt8Ed5hRS5w8d23rr8MiRqDZJQ6Rbh4HJ3H4WhaagYRoj+2S4JgXoz5bC55
k1WwPK9njyeN+qlfp9edspSWjDLusDRSZEeVViN1YWK1d9U32a2fy10ITgBpBrvehPfeBidnJMMk
9gSiSEz37Od+eT95kC/C8LW1XiUn8qVPEs5E82E+DE1qRBTPpdbrbNsxWB9q+9l8y1+kx+Tl9mge
zvTLK1zWczfP3TgUgmawk480clEb68uz1eheYe4NW3w27tlEsFy/sHotVF3K1cbPRPrU2yAs1tze
vd6HhNxpi3o3d+0HwrjXp6Uxve1m0wWGMxkQw2m1aMQxc/LIlp/3qwa34Z0UuxO7FoEohWYJMxRH
0MS+7j9ZOgj2iUJwcpvxOhkmMF3lJw6pCQWAxb8CGChseJ6vp6f4MAZixv1sKfMRzpHuP+VLeRMt
h81AfIup+MbSWGav4pO+N3Fu58NTrY4Av4f2IblPJbvu8DCxOCK1Ae4nKG4VXDX7tEQDDNs4Z8K1
H6GkwE20htfzJmc+syELBXLmm4GVQnOnY5D+4AcvTfgCHXQaDXqnfIP5+eRuHD9ciYKLbLdcTaE/
tf347j17nTXjDyAEgA1uf3WUB+21fDYf2oO4ooGfYbCdOT2WqojseveuPPPXzs/jQ7w536tPxSv9
vvgNnDw3CaW32ovVTYvDki7W7K140QZLxgrPvtyca+fiqGKEuf3HjxHyR35JKlbZWLeYmNDgbkbF
7YxUzbdHzTVJG0oWhgIGRozE8KStE78NBJdcFbdm4+zCyUYfej+HSP90Tt1Z78vuhhqLNsBT8FtU
nGcObDvHYs8KYfvAuhXcyVlR2Z84TUg1yuC8ZaA/GDzsOlwFTb5iALxP34uGMKElpCuoQm4o2AYr
cPLFBrqCS3QHccKFk4wDOWfZGzbW9dv2tsNpniy/ycBBskdXs7tdZCv2+sX04UF3ruaT6yMvz87O
mS+pAEeCAnaB7bo2BZj41q4C0Hn40vD4YCudbV52u1zbrh/iK0p+xoLhK0u7sV9DCjqIc3gUugpq
tH24OvMHtGTKpys6pz4MKLBHouqv5B70rrDRcLTAKn+6xZk/MJ/DWB4+ysqhkrEQMMebmNiNbcS4
J+e9c5l83ovz6iLyqXGFSwhQ/NONTDfFPmoslbUOm9nY3tSr03baJkoMCyAvf5sc50Vmvs4svQde
y9Nld0xEr4q8Rgjlaca+qmjE8IvjpD4k7/GHmi7VyT68XauKfe184UV5GBl72OU9kFNEmzd6120A
CzjOnCs2lG+dYae6Vb+9nfB9WwhhcA0MWyY09yUO2CSsOJgY0cENllhhQy7Al+1TCid7E0O4c1E4
u4qP9VAg4tllVw9j6bQTW5uSk8Se3I/m750VLVHuw25jLrZU9qxOkFFiGcz9actUcjHVn5sHdHku
Tmmo9Eh0OpWbmnT4+rKJpPvkKjwOJ+1pPJMeelmo4no8v5YMEWt2hZNdrRv5IcIzSJYOM3l9NZY3
gLOo9LLKFUu+XZN3CtiWgHAM4VrQ0+PQbhT4i7p12p4cEesQS9r13tUpjnnYucmdNMdVKGyP12Uc
NCF0ydOjOT9/y7f5tpiMVY4N1vZTuBRjKzjgThP6OByfQ1rcDD4hOyFFofK+U1ynXHRgitA60XZv
+6B5Ne/wGlte53F4PmKJf9S2OqWYYnWVdWPaaFGodcs6ANXjB2cYWKH9gohA2VuvZW/ggH+xsjUO
+1OYQULQGDqBORM9V+tdBLpHo4YcOdxcTMzYZyhzbgfDn8QUl2V+7B5nz8Vj9NA9jVtx3e+Me+TF
tRt9GDdLX2qOfgfn5mQ3i95SaR2QjpeMUplVm6nhMpQzG09NrGKvtm7WeuLSaAJ9fnkx64HBmuHK
jyaEfv5Vs0h9aa40iXPJEN8PC2HYnmVkoJ582wue6o1H80PB+N1Qn5PmhrkAdatd395EWFb5VDUO
QfuOWwVBYxGTaubITr6ZQWD1RS2Q5JVU2RpbShmabGWkSzG3Fp2u23RnQm+dq3KfzObq5RB3YVu8
1CCyRXBVP4p0faVgwPRmOJx1R6/DSIQ685KdNpjh5EDPaWAOlXVJWL3kmLOcUwwOc9vo4epgchiN
VPC/7+9+cQ6Rp14Tr3e6dLjas4l997XXjAQpS5osJsPR5m697jxSHL3Coz8jwSQ2pk0lY3y+y/kx
Hy6HJHNb8N7NlHmG07erYvyjHkgVKOa3VfV8IGMxWxzG++L5cDhQqJ8Fu/D5KQn2QQlBiZn6v78E
eWr+f+1QGUegqYViCLfkx2tourRVR5NroLuEm4yx1xtxC7v6yF5JUbeX5+amc5hOUxvL8xPViowr
bPd2UWyBBMwNPpIDZkrCQabKGtx8PSll+xfUQFEAC3wKEBPt2Zz6/hEtLZl83JzegtobN551spfg
hgfiMQkQ6bwoSzxPXi5hpdoakFqB3IT8Fr93yZn3Wo9QOW92Lz53T4ZNO1MvGqQYzgetKkXWzVkc
CVL3Uf1RffUukSNz6jCvdXQOhmhfQi4YnfD0RPIctPOcr2BfUzjqCzjqpDJ5CI/PjuVzdA3O4IxH
MYcb3tgCX+Ncgo48fWWX4E13DXpwtqxvoWqREcM+8tK640B0r1W8tEe8LdN93BBSa/UM6Y/VesCI
bsROYbNmAdZ30AbgE5DDcKMMSeyS+M7ladN9oGXGalBeRpGfdHSvMMjwg7DZr3AwMufXu5PFzLI4
an6zrNblVl0ai9Ib7+fdim/KpQUMnOPwN+MUdO5/dX8wPsaOC4hZ/zla8ZQJWJ7G3B9mAAHBNSgS
nwe+pdOHfNxEixk97CZD/5NtpIfavt5jo2M9Sxlk8vKDltca/DoQIAebwbi5EC28Hk5uihLJXLG2
0+jFQA8KCp1weOG048az1zPhMPcbLZhSYaaAw94XXjvR0dVHNCu2MISdrcK15/OVHIPMxgR1tZUv
JfKBY7tlkhFLPr9JxwCXOJE237DByWTJGR6Nje4v3ZeEQeiOytG/J4ve5q4J6AEtpAJU0pyFUEeI
Qmk4IHHuWiII4JSZdAMSpcyL6hHUrWPPM7dnnuGhrYGePw10QVPdIbW1kNnD+RVE52++il/oVdNm
8+WL+GmiXXUzPe2AcwDMLO8khuKmSv5mQ/srQsHX1/g0BvgyPDuPURFfSl5jQejBfXq4PSRgumG8
Qb1BJTwVljcnWhPa9Hh5A5a53LzT+w1rnitoFl9480F0N8Np9o2yv8AW6mypes2rm/X7bUufdtZf
5mr//TD0n8j3VzPNhPpMXdBT7SKfYrQgcrMxjZ4zmZ5fln9sVcpmiqHs3Wh/CdmFPkbZITciwynw
el0iI2TcdGNwIfKjexsu72X2krvDutnVu2KD+1KQ+Cpda7KcHeIXc5fcne/aY7rvWNay1yBzweVF
wZUEc1I4QvkzVklNqHpCNDdpuRFhRNwbv792aaKW/PbipyX75VvCkzIzIoMl2dvhq8K3Ivq0dUQL
JWu4wrRfjwW75skfXAYjM2QUFh2Gely9yi95ZL02F5upDQcVdfQkcyzt9zMZQJS06TJG8ifPq1Dz
uq183270xV2ZvzEDwd1pI4hWtcla+4wFBFKeebuYheC5Af9y3Jn3kq9aD1MtJnovkU0UaHCvUAaI
Tr2pdtmOhAw0iImT7STkLm6SbS672wrX7d2O0de8cStnh4nbx7eL9w2c5GrtdgFfpjmfDByasF8q
TIw/zts61ObNsnPrEGKKr3+MLwjIbSNA0odsTSTrKN9Uvogo7h3x46p04FKjgfn4/beg/s1y1H+i
qiS92Q1Dz5y5o857FH3E4xxQol+QZO9IIiOqmzOSs/x2/bi9tW+XNxPteSKIC9T7KbvGy8WTwtsW
wywXsgH/H4Xw9qQ7kQi7meqxKZ2xt7SwobA/7YdADFTt/vfXoPzldBqXRXzPPlk3P20pZS8bt0s8
bSmdM3ueNDMaP70NR/FNwZXQVm+hLC+SnfLa3E8TtWTmRtWzaVhnc1I8ZXSEm3gncKszoYboSKfE
py0x8IVx0LfW8MBMUij/oAn9G8nA2KNDaTJRYJASyKf85Qv6BX5VRYGcn5/g11+f4DvcY+CPB9cW
yOcPGzzqtu9wz/QINgIYpkNbk6GGfYV7CLGdnDVxCf/D3uJPvEcTSdFEjWgS7yyDE0Ej+ge+m/qv
q+OHCzd+2qJSFUMmWU1I7VmhvT4KlvPIcJ2ba4oEzvlZPTIl5uCAiwsYBEIDOru/e53S0KQpJ2vS
KaEbJJb5m7Zn+MB2gg//FHywfVARGjOHWHfBCeOyMGNQtJh9a9mrp2HDi+QmFT2A1Q97GWXYzcpm
W/jG6X2Q/c0C+oStfjyGfrzMnzaBS9nn3fnCZY4e3jZZE6DkyHu3grMLHjAphoOP4W/OPml60t+9
KN/81+2/MIVzNLS86MyPTTIPic3D6O7AFMuDKXzZd+/x39UeEz/yt6/5U6dTCidFPnWfF1qE9AYG
xy7V84EpIPpuMCxK38JfEuRuV/cJ8WufC+HfuOJF+P8Y6U3xO3gx/V4FNsMWYvYzFfXXJ/i+4gn+
meKGJpSX5JbPXNHvK356hJAvsoDYYggY5Y74E+BF6iURmTuRREEhsRP8D8KrTQ9NTrsI0UAo5dk/
Cnr5RDJ/uCt/fN9TFtnXu7IbjAxlQqPYxyuojY4mEVHnBN4kayoyXyDi5QiyeWEGKW9BZRATy/br
pAyOHXNPt7Q+TEYIa0a/NumY8tv5CfdqOAMQ3/61dxNnBj5FJD0hJ0HGIXGv/G+6gCEKyrRwv9IF
/uIJ/nN+IAAkYtn4Q1I4Vdj/OT80DT6xgczcmOGoDH/lz7tJ5ZbRJtEIP1iefNUU8hCUhhlUAhkT
2UmC8g/Oj1+qq5/etzLtR19KXO1aNImWG5EjeSDdeBUxyL6Fm5p5oL0PGTre5ffa83n5gIFDYb35
k/hbPug16bN42A0kJtMh0rIevxFGw3zIYxvO/I/69DfFuDKtrR92xp/f6U+dSAbfgVGlzpQQ44bz
nvSMEUA8yQ6CYjcBiDdDHvwXH7NPx5LUz/z6VQ+vkWUGV/Klib4DlI+ZBFjZdnoKInNc7aluLZ25
Y4Cl+maMHF3Z1+64uW0MppTaVrxyJZw5gNBBsMLP1fk0VJvAgFfVRkIBaDMGp9BcTxDFhBp0TsTh
e9dtVft5UgtfsYwACMM3ydlQztNpT58p09ybRW4XzN15DRrqRCHz/IVg+0VrPXuXEDbkJZQZeb52
Bw0z57uNBPygBf3ziIJ4V7nTc5mf4Z1T/mZvp8vcUqfisvWgV3ozepIoOJMALJ9BEtEsgDVgBeK8
uRMFY/DUN2Wu+dNAmQwKzf4EHN4mwATjlJQu9Bb4S6AWAjgQ9zPP1ekOqmmYItnr6/JJpnpg5os1
v3cNZacP1ZOl3WOVuTAWl+dyw8iXUFzGsq3lRJvMR9mJn0cy7hXbBewO0vnhvAkiT3tSD1vhJbIQ
RKsH/VbQ/2z7ZDlsS8kp35PdJyS2gtWF9Q2I2Z199CBgMBnLnMVq+l+23MzuJ/BlmjFpz3d3hGuO
2BwYBWZNTin4Xb6Ab23pCH/cB38ZlI77QTYrU/sWuzgamdrpUMMHk/13g9MLH8/VWS4bpxisB3Xz
6SlOdqfCByD4DJmc3rkc3fED3rkWBhWTR2YavgzHxU2c82GquY4Gkcw9bam6/xY5rIiAEEHTqYMd
RrBl+0ed8m88s9lcddwYyfCb9ln576p0cUox+7rLcor+/ATfd1kTO0cVHiTOTH8K877vstMjOEih
WZFUqnH1y5lNKY5JHnuphoLkU579tUpn/5VRgiPDFjGg+ie77BTV9MPe9dP7nlLpvu6yhLD08I9L
JEYhFCENAgZn9s7RwyPAvhPdA7vB9qgYnZTWBpONaUKCo739Pk3E2v/n7jy228a2aPsvr/14B3Jo
vA4SMymRFBU6GIrIBEBkfP2bkMtVll1hVLdG3eCyZBoigXP22XutuVymt7YBtKd0eGIfARp77o7c
68E6DpX9T1oqYSogvhQYX9/kT3T9D1uCJgZR3etcLJMw94GFiMZuvMzPWwUQFJFee3UTrdvl6NRL
kR4kjMr5yIR0/1J76+y5wzUG8f+ynLBGU/o0ahT3yStu9id6vxeIjqyOzCg3SDUeRKbXpO4sAefe
6O2TpC2Ryah3hkfbl/mkZBnecHQ4zjgGcWUE4n4ckf5MYJGeZ3gFVBKLGZqf3JWehltAzCgrYc1/
0KOVLPtzj/8vPmYcVImppXKQDTwrAmfCvy5mIN4hVvzpMfv1Bb49ZmAQQCDgt9IFw5iOr78XM9NX
iHsTTPjufBGb2B/FjAQ6kioHrxZGZhJxufu/a5GnL8GHRKcMuhFq2r8qZj5b5F/u3K/XPf1FPz5m
oSS1Yx2q4KNXT9vOdrZsuXSpOa8xQ50mC/NxEbNBs/NmC3TCMNS4fUlAX1DdiB+SI7urxdE5x/b6
7bazbu01smFuuBV4m8/nrbBnlAJTzcPWZn2ci2/32F+GdNMR+vnh+/ojfJ4Pf3j4ujBnTJQrodM+
6PviU0fHM0esmENahnulrJieKPmBUzB8EtMWdzSCJ2nWlLXXgEuNl+Ad57VHv5ZpTvBcESEdLgm2
Xk0xHMxObf1IFE0W2uvSleYxeJypMzuzBJfAJF6mZ94fL2noPrT02bZI/FZTLwF9zd57MYHudJbz
8fHh89yFiKw/Lu8fCKY59s+lw5vmGhRSw224GWjOiVb7GjPHrVb0rVHcsKp9ptP3njBPPqIPoCr7
CcwDmtnYTlCdW+FOcfd8Mh1jDdR1/h32gk04P1ertw9zIVsPDkyWKeIeVuxEuZ3UbNuFsHbOXM3t
4gi8yE0Xz9B2Pt7e2PF5kwjVAC3XuMPKeDLmW4K1J1we8dqBx3zfJDUoISTYM2tiF0+5O1sDl7C3
T5Poo102EO3g6XHdaEUdfHjKMn4xTp10P2NIi2xQXpaqjW5Gd0euxZYF993bLw+H0TocuLdOYFzo
s5xOh0kM/07tB0jXOjDwfz+J1gvCLJhEDkNJf030l3VXeoK1goi7ypAmeVH0dAUhF23yB2qxQqX+
pi6JctQCV+IPatUKlpSQ7iN9ZbDn/Ctt6QIgFKGwp9UnZez9gCfu1jhW+K8/Zy0V1S6aBM1CPuTv
C4x7VsX73dhMoaWHhMFMaj0G/h7Dy5PygiFrVcwxrP1n11KO7rT/MFlMCxgFxt+tpbIKm5rv+FKy
/PoCv6+lJjnjCpUHWnLtc1n8VrJ8wmYwrgogVMkfxuL/x1qKjpxDowKuDAilMR0mvy+lfIXIRI2O
owoKVwMO8y/OhfAEfl6Ivl63+dPB8FLG6izSrj5uB3mSUMc34c2sXqGFw611fYhe4nm3uKwu2zje
qSiDsF3GrnHIz91HoFmV6hHu0F7ROMGtdVqL+tkN3MMBvdKKMhzEYshCfA+5ZD/bPrrGkaEupQBz
Vyqee1Qbc7hilrlbtuu09Q4hg+NxcUJlQQszcS+o6qYk2WgtsODAjrERsv42WB+x8p8YrWDWmMYE
qJVYDafxtDKnioBTUmNePeqFbd5JF0/SrCSZI4oMX6t0aZjPRXG+joTQRuF7rKGHQxt5Kg/NrtnV
bwhww3UOlmSSfkGfITuxfTPO0O27HULbHdqEdl8ixrH7jJ2lL11Zq+wmQAFu69uZ35Et7qLvDRfq
rfpUNfZGeuhB4nvhOmFYnZwCssa3yjbgd0ghIQQOG/9OzZ8DIg5GR2KF2Uhb5UlhD/I6T7/t1l3r
pcOcL2JFCxtnNFlnmQbk6+gsrKp8oI7sVZY/Zu/P7cFfC4tmLT9Wp3wprlS0p03piE+YVlbmNt9c
zwhJRiZ5FHziWviACOkyG+nbUxAUVrjNXWEVnqR559uBAS/Y0pf/4XWBNGeStRjWI+eYplJ/XWPJ
+ozS55d14ecX+G1dkP4nq4pAOSSIQGahIn1vGEGllVRQJxxXWAQ0bSrbvjeMpnUBywnoa2BTU6DX
7wvDp0ueBhQnoGlZmKBW/2ZhMKeJwpciiz7njz85hd6PRVatEWao5BEPdhhzXB5FT5VHTNBMFBQm
h5e+9D75ROqrpGLlDgo7L9ajCvLMaLk1I6SRzAyINh1rAKRMTSX1lM7mImdvXVtWl50/oT+qnVo8
xZK+mvUsQcifjNma3Mrre/x0eaqO9W3+GBNddwa8vC5uL0/SvUDWwy5Mm52qmoQShs95qiwBOqGc
Npamzzj9WlkXBY2/eC7l0qqixNNKRPoy8lBWiXITuOQJyrl/lOhvNU1wKk0tdHwxuAuy+qmKx+Xl
PlYIs0SOTbgIwqvrSuk93bzJ1eYmEz9ixSNeyJQajCco4omdlKHWobsy3sZZS6Rnv6mS4Ih9m2l/
gjpmdEwaMK0H4hrCRzqPDJffiBrnOmIjB9aFhdkpkEPkjlE7Yu5gTZkmNPX0C/Am71WJ97KvAePV
XXdMZqwpddS76CxIZTQH2VUvH7F/HK7bXGPIw9oZSLskAyG1MLQXrZphRaGwAOWxxZ9fbhNcpulg
jQJax1AF97vSWCH7FlTT1ZLR2hLyJ+fI8IMpSdY1hNK63mVH5aX3Ke+klxElfU8NqVjQiep3/oeM
0yJkrB3mNr8sWeTv/Jf6SZcesgY6akVh+IY91+e8Zz6EKDoe5Wf9rD8PR6j+OCcYmjaiVd9Gr7j+
74ZjeyBfk5yO69UuH7PX5DV6FWr04w8RMr4nKXIkfymc1HN3qg/KBvrI8Xp3CRc0ZvbtNl1kN+1Z
/MjIhXwwKaYYWBc7ZfAADjwWz+EBAN9DcjOe++dwuIt7omtudsJG2iibcVvtebULRen99ak8itp9
WUH4zu3rSN9Tp10Y5atZs1DEpZ5tmoA8o3TBRjkrrTq1Z+ayUW4V89hHKWmMsV3q2qav1cXQQlDB
pNSNlL0NNuaiJ1NGvNdZYWND9pGJUqIZ/LgieJKZepNJqCp+WI1uvj28P+Ig/myz//JMT6eSH04d
soEx24xRwelkvK38J2GwMbbUibT0n0a8Dl21ge3WpnY2IBs3wWA4deAyucbLBCpI1+eXmefnESiI
lzY/Zdk8JTIWk4E6e0wL9IVvTd5UPMPZzbWJ2RlxIMiifcF3Hf13S0uB1j41JUPgKQxNopb76y3E
1GayyHd8KS1/fYHfthDhfwrzUqjp7ASEu0299N9KS1peoK3w6qJFAGQxeWa/byHS/0QFpzHZEYyx
vmwhuInJ/f72/f82KZLW188byNfLlqeR9g83mxgFAuR8bja2i4OuKl6YiFQ7MsoXQ0vzhSn2x6xQ
Fola9Kh9WEviNiR8oLqcwx71c0XWdd3SSG+Msz7gscMy0xStW+S5V8nFqoC/NxODhSrd6EHntMqd
PkoRIV4QopIsFqyml+d6jnkufO4CcRH6PTzUIV00M/SurX+r4zETYyK1In0epwL2+nBpDIFjVl0z
vxpgCLTxbYAjKPCsgvYLSFJLgV8UOMmk7kYcATUYWXOxFFGEyAjVXLwqdNlxk8Gqy6vA1QbcxCzq
oYgzBGjFtU2c2TC6tVpbod/sGxWBJ2FQSmVCoTJvRt18jqIrxjOUKqm6NALzJlHa+Sj13rXcJ72y
bgKJ3cYR2nSGr6rbBOlsbUZI8ikNLJyi73E6HE2tpUEmIwwMSlob4qMRyqvcXLbFRsdulAOCj9V1
MipzpctuKuMk93dTotNFKkF0pCQZiDieYgElnznaF65AugorYUiWpBKTuwRxapyxLZR3uDCzpCBX
gdWuPc1k0HudHHgGMvlh2I7Dyaw2gqbsJFr+dYqho+PC9GyuAh3UZwjBUBBWzVztd+PsUY+Pl/FN
MnZDek7jhdyf024tJGuhXBql6nX8sejUFOXg+RLwFB8CyFAL8lNoZq5YFW4/e1Cu72F730nzClFU
GL4ECBUuI06X7EMvFE++ri7d3OyYoGgEI0s7UJuWHo5WHe5JKSSZDddfKVhleKejg7yMU/bzrZhL
lNd1tuqzgl6BiTaRwDJ7VmNwMiXtoVUNz2cRjQtRsqRY3vdjcCj910jTF10ivKZ6erHNiJskDvRN
fkFdLXXVhx5dsJebBAqrqQgXLHGycjYSXJVu0jhahAIKYaHum31nyqfyEt7ng0wAgNDBa08HdmR5
XdUzE3xLcwwNyVVNqJtXHQJPbHQ30YjKqwxsM8PeV2rIy4kFFEpigvmJ9X6fdKQEpPK8Ex6lHvus
3/5np8KfuVJYtkVtWkypxv9uhVYVcFcstF9XaKAOX1/g2wotoiTQ6dAKlPeMm5ldfl+hp68QIkFP
gPxOtEWTFOb7Cg3U4dPLDs8B/fAUmvP76Z8v0X/lFWm0qpLMlONfFPnir7KiCa3wx4UbP63RQ5J0
ZgO0lPNy51ZnubGzdBV3ljzdK0gJsrtgdYidEIV97MkvsRcQRNG5SPEGd+rKTQ7SdjO1KvXXaMQ+
tz37dzKy8ooW5da4jWeRqxYuMQtziSyGx+hOnXCAAelVJR0D7Ibu5v6+ZiyZ2WLGKOB5RQf2inaB
yBcGdQXepeMidHE7WO7jPSZRG7LDNH7EwDz5Wm2D/N6JpeAM9BVZ1pjnBs6ie8FyKy4ZmwRHKA8f
j8RVOdmJHAiY13cUd5W36pjwrVbPtk0Uz+P6SlsudzKn3mJbv75nx+s85a/d9ft8wWQitY+C1c75
Dm/AFcKIAoE6Y3AIflMggXMMVz/cVH9Sq02qsq/nLz4auGaKDJ+Y3OefU1SbXOnpw/PR5KnzsDUt
beYOZ/3Bn0u2P8cYYDJdmrLBDMbACv3dSaNvkhiCQWBp8u5irJw+N0THePPuXp/vH3sylHER8oOL
9qa3P99Nc14u9ZVo80XFupGW4q6dY/l2CdUDao5H75g4vPnQHEk5XEzxyqxwztW6K1Bvf/7E/8XB
C8pxEWUfwGceYdQkP3y0v6gQZXGG2uSn9eLXF/htvYASMakbSbIDTA1omkf/9/kmKDfak589xM+O
4Pflgp6ApqmTVERDcvgl2XdqF6AgmRii/365mNSVX2/Jr5f9yYh5fT5El6D6f/9H/L9yW0rgjZAR
bBuGCZ0roQQfsA2kq1OAxc2cpEfG0kCLfPceOmRb2geMH256WISL3lVxknXe1Z06gI+755jnh/vL
YgDTWDIPK4GyDPXIArEDmvfCmuaYi4usWSyu3+60vxy//Dp9+ekHYe39sTSth1qUTD9V7TMrwXzZ
YMyckUjHqobIAmvDHB17eoMUAfkIkgPRej1lLtIF6fgsrwP3/f2GnE8Wp2mpKhlixtYRutdylTkf
3T+d2cRfGjE/XexUZ//wrpvKeKH85V3XS2etkoeQu2eUIOIU/fctGNA8mhydnZhZ7BMpYFa06PiJ
aF3uK3fLiXWg28iXN8x4PWDcS5TFl+1lvrhldBIum2zSWjsztDFTpAIchi3DlysRACrOHRz0/JrR
j734/A13lltPk7Km34A69ArmStkzWDa3xe7kg7ABObqvXxk9FchKnkhIgb9TEFmkY+iY4Qc8rj7X
E+Y52wZWGB+APXup9wHTcqfW92lwV2DOslEgnQ4iEeZ2RyxDeLosQA0YCKUfmNBNfky8O9PUnKjR
vebcYP6363W2xZT90ot2/h5gsu0XIdIZlNSryZAge1lun1r2mpv3w2ki9r/jwGVyc3B9dCkWn2e5
7F18CCKLXciO8Ezta9UfbrZJNq9XqnZLfoLIM9c28/SD3K73zKvn4931tljFli1xUT63BX0UYgtu
U/wroXUv7SdVisFXOPuww4h3hLwSDEFc+ia7F0Jm2VMotnXpbGknHcQ3uXGFHfTqt2qR2gTLTVEX
kxWmWRXMzjoyMkAT4YNAmdst648Q+zUCWZdmdpaylR3H2/p+dqjvMzrrwMnt+FCAGzEWeHSSGzpD
Um6NH9KDlniBPyfHzLqS44H/0DWd6h4V+n96UedgDLhHnNLT/34CxKIOa/RrETg9p19f4I9FnYSZ
SXf4mT4ms67+saijFwUmJJEmJhCu+EcROK3qrEIEHcL9+qYa/GEERO2nCSpC1Gk+9K+m6eov5/Sv
12381BTSBhh7bcNiiOZ6vX9CRTqlzkwhGMM0IZ0WGXjLjieuX/as89rN/ECwLs/K9LyA5nfcu/vC
2hQWcpXj6rg+y9ZicQQy/A8rofHLqOrrhf48qspKKaRnwEKobelS0biC5hzGm1PqiacnalUGsJNA
MH9RDvKNYXe36qnfK3PxlXm5g40fIw9Kvmo+KeInHxz/f2DIqm7nhet7l3X3qG2gbWDBqUH7uFaw
JdEZExt6uNDdifbk8obKvxnn+HJYfmR78n7LK30+Wdl6VpEdM/q3al0uwvkEtPmn5JI/w7n+eItN
t8uPW4FgVkF7kfmoJjgZfcQltJaJV/AyeWO8h6eXl22DVNi0tsslmiKoEnNjT4GNsbLx8N+tWhuz
PRLCSfY4ba1QeKigz3iDCLaxnW4Ka/2h2PmTOvaTzvZljvDTpzZtbz9sX0N1DUah4pppKdeYTq9O
6T487BE63iytQ2vNWak/3Qq91VqvnAwm0IAKF2T5PhWkyobC83OT1RaTUsi+vX37+ytEmsIl/HqJ
cNsVkZkLIrGvlzjr9T7y64tqgwS5PNReuJxygBTck5fl6Bk4v0Sv3E3kFUxtDAeBTZ8qW9hKd4k7
3OVP1Vy+j1bxuV9Fy5vSSc9M4A8HvKn2hXlmgKIgmk/EjMqxNhY3UbZMllfXfDp+LIiEjp2P2ePA
7iot1JIp5oe9q7zitp1PgTF3j4+s7ZYdu7P5zTN+MctyV5O40sBHf5lPJ6MFwIvpIHOx7tkP8wcC
lLyZl33LjfnLmkma5ES/vktIpolYVqeu4k91yCy7FNduKppgVwnGjdJbYXN182E7PHfPGSGFxfIJ
INFzsAuea4cqgUdOZ/FoJzGtyLNHQGGJwuLlCY8XGIiQsGMGviRM3U+bKlBZO6scxTN3Mt5vji+w
bfr4qBjPoErTdEtHL+KxjO5ExrV3WmGpO/QPxua9tkbgOaCPoMuknxij0nqQ9hGOZ+vmsKQdOMQO
k5NyfmBjf6Z6YL9DzQHgpFnuRrfZ7LB9WGyVu2ypzonDG1f9SpyP04cGtUI97IXO8uA0gLj3gfvt
NhDR3bvk9DjaIT2sk3nLWTZZDl5x5kzrn0xbcQrSfaYsoLsJXhEv1rv29hYt6RRkOAWUWs3xcptS
C2WeIViTjjY71rk9rC/bINtq/hroa3/l4y1gGkyVBjEWFeCf1bW/m2WQkqpnldfxCYgtRPXbUvtf
PIqh10BXDzFg4vHRzv7h2f/lKDY113+Zz/76Ar8315GZTqnGkqTQpJkCj39vrhMapCrkhhMsTseI
9eL7WUwC1Qkzmq38u9Dth9YN388KI0oTsg/E579p3Xzuyl/WLK4bN4FEwUH3iHrl65plKkIUX4Uw
cPyhcKpUOgk9wp6IUaSprUtdcaDqJiZ+D0H3NIkbTw9yJygOfbQUaAFINJe1sLXloH1twvo+930S
jzUgEMm81xExoULquoBW9JUZ1xWgc7bsAnC1w3KCdXcaeNh5drlRchBzTmbch3qwuCbDwsCFr15J
q0nFm1RdyUMDtWEfcqfLuSdWaAkK9yJsW+NWTE4l4ve2c7P6IAjNulNxHdDc5GgG1KZdDg3rhuhd
65Vx0dxIuhVqSNL0kXwoHuODNHilcZpVqlUYeJLzYDHMmKUq+0g7oGwFdEKKEOIFiU51IOfk/q7r
IFvLpk8DGFlVVcp36sz0kNo8/HBX/dme98uGMqmImO0zXwHR+EtyRzcqSta2BpwrTTo1/rLsJObf
0eiItJtzzsRhwMCgunJgMEI77JpXkagDcR0EDzXIuADyUV8Yjjq7buRL4ElZYBPT86aEaxm4ENlv
zGibuWQGBEdndp0AkQ4ae1B9MC9qd5Cv5rHWxo/EvC2IK87UNZRqrbnLLvoy6eZxWy4TPVoMMbAl
ZiSJFM2lMV0IarT4+zfiz98HfeqVmCpTkJ82Vj/1Gz1sNeaNsraPg/FO0S8+q7F/HvuAGiSq/mEv
/6WW/Xzjf/8Lf5ZVQteOJLHkL8xhoJg+E1U1rJ2iMNJ/KGtok/68HU4gXOw+yNxVtLef+okf6hrG
HPWMoKOZHY7ESaSPoXnhJyrUnQ94CAWZrQW1m4nJ1pylUDHgMfg5h+lQOCVV+yzNgLoRmkXk3aNi
Coz+4/ZOycedeo0flPJZ19pXsRE3xaCCdr4Ertknm6s+2xplvUnDBmRDOexyErwU7TGQIdxctJUp
P8xyKtrWeBJi4SmSUE1FwkcYNrezxpcB2ZscF335vm4+shzOJXEwKaimYDn65c0sE+DaM5Ayx84l
DywGi1a2Vk6QUZsUFydvFA7CYiS6bVq9sy7tiujyLKr+WTIV8tTFuypPDm1fyW5ShQ/ABmIrvUKE
vNSuEUB8b8/XJrXggltd9UIKH/j2J3247mq/PTAad1ChQZOaUqFU1VIEQBUXcTbPsikMGLZlFawu
gpvXsWeqziVB4AEjHQNSGqWPAb2RazbeAGBlyUvhTQpqsCjLWzHGu5TSWu5Vydavjl9dD+NAkIow
zZ/i17LOPNGEqFNPadxzUx5elaRfM6Z6L4oruUzjnST0LEshkctIQ+aSvtESQAczeFASsyxx9q4Z
l+0QJ57iPzcRnSxFDd1QAF6pIZOJb9MB17oybPosXqcNwQ9dAup9dicU6kT2hlLeH3Vj3CQG6eZE
2pQ88HjxxWYtctMMyrhgxseH2qpeUlWOOZMcPy0WUUDGJ8uXWQa6243SoromIMi2fZxvRsk1es1O
y9qOm8idJRhSglcxuCylkfRKQ7LVGhjR1XABcwUzfz2oWHy1bnyYCVAo5Fm/i5jyeXlRBESZw4SK
mXuGZUWSGwRFI3m6jMO2iKqVKjC3zRq1mw8V6jWzuxXHxNXC17hJl3E+zBuUE00mvGqJuW4Ng1lq
hxiDADSWAUIyWug+vPVBp2/DOjs3I+eSdF40BeFcA64kHRxMT8c9k987RfK6ytiqVeEJNRQw8/Ih
oGJTo3bXtXBGjH6hMNsk91rWPd8oXjNVJoM6dmS9vLuG8B0bNA26nxQLVUeIF6Bw1Fp/WdfGHMg2
OLHcbq/SpBxC2XhRb6M626tY+cMZk0F5tpiSGVphKAkAyJKdOJS3Rl8xQm6cuF0LnUwkfLApRfEc
CN2uiuK5Zuvc6j1TFoLzinU47GXzJBrgf4SHKk3OSgiSMlU7wIORgrVJkmU7keqXa3plsGBKpwHC
LGPPTnoVL17P9G8WEnisBq4aa8vPSB3Tf5JE7EpS98auxjrQRp1lDNcR9zSfVeCL8yYWc/tSEXdQ
xWFpFUILFl69q8YRFtXaqBRHla+aE7Ydd1bzos+CdQ5Uc5Qv5461zGwfY3bx61Btkgv0/stLl32M
JUJp81m9YlND+tWJD7q+K4Rq0ZptRKD4/GKuY1gFkZhvkopduJxdDqKJgjrX1FXdJZH3f80qTy8U
IDNbnQk1pqyDUPrRtm/5ptjcmlnrzcKQMey1RotZ5Iu4+k+TD4zJbsG4bpoIqn9b6CoyMWg/CxFl
WNZfX+C39pRB2JlClcJ44beo4+/tKeN/U2IyMwcSMb+SD1AbfhpTuZ5vTmjqz9/aU9OXOEerTL6Z
knwKnv/FjJJ5188bLRdOyYxHC+Ej8xZGIj82ENToeunCasaQMSeDhy6BqLhG+1KV66BnDLZrE7Js
CHvSNUtRM6RNqiOrr7kQeJkAbhSftzUDGHtRaSOYrDZg2+9mhiO181bG6p+/tp1G7qJg4eq2Nd32
y3WPq1C8xluN+z58vPoI2hDXpfwZ1HgDkvplBwihfJjpSyPnsQUZEB3I6mhoubLmh4xCXC25HzN1
rgK3BIcVzHPDns08PXhLzhUgm32sJZbmU52x+prrqnsX1nqtWFTNDVW5YQ1tffbTta4uymwhh9mC
cywZESW0JFn+wHclnSpCi0NXNs3zwIWqPGg4L3hiEZYD6kqHHU9nhjVm0cBy85+U+q4vH4ZhcZ2F
9xdxVe/VlJVHLdc+0m80JuhOXju8wVm1T3PNM4lk0y+p1xb3fRHa4EoVfzEDuEaekBbtZHWlnNTc
uWIGAdDXe5m5N5qlqHvGo98sWON3ZmfCl0oXoLhVdTVkB8NfNJkOmyVbjpnF5JzkTLibcSJvKD2s
63G2k2QYNYj+onl8vuiw9Bb6wFll2UZLubAFBXtn+XS5b6B9huJtv+4emocAowPIKs2petmKKhwx
9ZGsFvVyE9x171qzlf1TExhOrm/00bQLkiI1Ds/m4BaHGomGVVOujatGux/Zf0cLwTiCkLzmpvF0
HBK3sYxqaFnfp6jdeMcv84y8Z3iPgp0glNb7eTB7GtlCQZoCNuUmTRSE4zbvTtM+NtDYknWyqJez
XSoTXLn3Y6fwHZM/EItwOLLyQUTzHZ5Mwa7k+4AYuWwpvWnoAXHM0LY8Vzf1Qb4bkce+JEQvQxdW
EYwiw+ln7WrsfKdTRCvoEQqpOzV7uugHNXoOqjfKl0LqvIxmTSWD0AJmZAJ50oM56ykqT0cx7QvO
kXxxeUlcPbtNOqzUEQRC1cry0L3XgTwqcwOnsbG9wLKrmPElqGYJdope9e61wwlYu1JJ+IN0T46T
RcqnbjbLonr6uBSb2CSMyDPgeFScYpARCySiviiz56pxs+aoNvtQR1AqFFuy87LkBFnET07JZds0
62u5kdLTtXdTaZ8HT/KwyoeNVu8mQYveUGOXmH26M+E0JhOV8TbSznW0yGRXvN4ljiZySBpNV5Gf
Lz1hLehFHYU3XFL3Yr/MxrUoEHiT20H2NJu0UasQUVSoYQOTArvmiSrgKnDXE88i6I/JFeu1dOQH
A5RlXVKsRTCcpO6cja86sbkZJEnjKXlNyDyPtqWCYJRkrcCLTNG5KLcUQY4g7DIytIRN6XuVujST
XTrO+9ZBPVqSpoNHxJaC3YyGc+GI4WLwgUubdtJzlMYTSowh961/jEXfM/aNv0fQ1adohFz9VGub
hnK4Nz5M9FsG5KnyptTcdjo6Uz0tjNi+ZplV9EtoIsBLZ8J/V+kzNaNFoB+c29hU/r5dJMN/mI51
X5Q+v77A70MehvbsUFMOBa8/6TV+H/Kw8aLLp3PK5q1MY/Xv7SKGPPh/TCb04vet94chD2P96ewH
UAT5x79S+sAk+mUX5Sc3kZIIlLIahoavu2h80cLiKuJomZgI8c3ZbIBsbsfKRh+CqifY0XPFSKjv
I6igc2GVn/Nz7102DcREPHXBTpq8vqt8l76Vuw6P8q7cDS78N9SLH/6cIOCdMsdJ6AxzDItPtHzL
ChKlaRnzwV7nHB9hZYNptJXRJnIswNJIp+cjfy7Pl82Eypxmm83KhG3IEGcdb82l7ryphLCzHUyj
bpxGi/IwWQs93cvc+lCZh8RO9VNDQN9bAjxhsu9VVrK4vvFbtb/wt1fFTTeTNGa73YfkR8NFjxhl
YdqbxsBLPEaevois1UZx3g/jenojrvTQH6cgmymjfTb3EStoFm2V5bDHb8fv7nbPPYS45UQbvawn
u98NLj9mz/aUC3+aLhARJabBRYV4EI/SNKPHLQDLP6s8OcTK4yAHjPfbbTBhDzyN5CtvBguivA1P
GKrEB3R/2dmc7JvRR1nYCrlgxsVF7RgtpnE2mOOdf8s/W/koHCDMLpJ8mRG5J1rmm887YA0HBNw1
I/jZZOQqNsbgXoP5kCy03gUFGuzSyn6P8+iGxeGRIMPlxHqCkG77C2lfOROncfDineBlpxlK8KU5
H+3arWD8+gs3XVM9rOUD8vA1qOPi5foycSPqZ8nDF1IuRUZm0z/6SomspnajyFtMciJpjWvgaG/m
wg2Wx2W5mUxhySk7aQ8mh3TJCYv11Jl0gjdOzMUzWn3zFvfSvPPu25WwTy3FodAIL7vWvslOcD7N
uYJgjR8MSZjAbAhzxVviW+KH+JHAoNcdBL7pTntQ2cVVr34O04WvXZbX5ygE32Au6ceABGXq9cGx
CHIF4kp7AckhPxke2y7zPMG5YzuHoFPzbzfRm2inBz+3AC2/QSNhGPCdPp6BNFSw8E+issFRGfWH
buTBKraHRzJjPXWe7mCZLvNmhbw2BNMNTkJYDOt4BY6FkditA6liPXnwUUZU9ts6ZvSKExY322WJ
Yw3Zl7Eqd1uM+rkrLqXdoHv1Yz3FL0ycZPmmWmgH8TG77x9D2P24Kazx4mXNmZNkDwJcXjYbAjbs
N/eO2AJLWJUfaPcalVtsJtmTjs48VYvoKC+1u/YJNYi0SJg9TP/97An+B2cLnyQaenswfJFk/QNs
zhBnxs+zhT95gd+PXBi7mOCTYaNjpp/2od82C45cDA9UDPSs/Jyi6HB+3ywgAqngqPhr+BpyAv7Q
982CL0kIQ4msNgDjQb/4N7MF/rafNotvF47+cHKgyp8QvR+PXHobS2InKISzN7BgeSCY1a3zl5lF
mMdsfXnwlK22UKTUFlKnBLL+So9yHfVPxrBIaHQ9Gs35jWbDsm7XPa4ljRPVXi2dfjs0Z2RB3HWz
RfGqIhiTvSvCg8J6Go2tgQjetK6x5Qm74N6gk4P6n4qdsBXN9Wn95U7bkb1yiZ3mskgYsFGZzh6K
GIaiqxVHpXydBgE0dW5j+4WcCXMnPFI/MXQQmtv4vlhfdUs+qAflRsKFDfB/HUcegwbw/OpcNrwm
ZmQxj/OFlHsYsswMATjIeSvbIiwKWd0P1jvC6jmcvOWyvUkWpmcsfa8msCMgNOU8YwuYptmghzzd
Fm5Ke9k4bvgCDTS2WwBDmOqhyvkIYc1D6jsv12VzDm/K0sYXFkqOQWZF6BZXp2B2rOMAs7oPgVPR
lC+EurbF9NXYCh5/lVkNcwSrxpYzUAg7YuBcZ56MyepK+9PCaM9/+E4BgC/II1aPcPqDo2n1HHk7
xxQ37WtCIcBf9AEz+LZYMmtZtPccMov790RcpwKNn7eB82k8L+6LF+URvH676C3o4SbG9P52nIzx
xVq5IRGDLuYdaqtjCtSERX+ury9Oe9MvvanK+P/cnddy29jWdV/oRxdyuEVkTgqUdYNSRAaJSABP
/w+43X0czvFXfdslt8tuyRQpAnuvvdacY0YA2Hk71uNucsvD9Z6inhMGGy3yDUTER2ExQD1CyeBX
LEw1yGHSF52otS/nZo2B/6GGngKZfpWBHtXsDO0xGVSnSrf5vX6S9iRkbjp8DmDjWewIDG0PSQ9U
GGohGlng5dF7leyLKjBHlxQj5dBlXdCaj2vSqI81gYjUPnSIr89Cfmq60D52EIUMW23sI+m/Rrzr
LEDybBOYhJ18kS8Q+mlsDIgl1pb8aIhvxmszHtUYzPs5Flz+0ATmbTtuySSySJQmLbQ+0TUeS9kT
Q53bJkgl2Z5wAj8j0a/qB34QCbzT244DeuRucvMuGFLOJCOL96pmGk7oldM0JRmUm0F8zEZXrfww
3BAe2qx1ZRlWhIuTBTMxZqBJcePKxjjzSns3f1JH2roIrA1eFXFZ7+lrfKZP+ZZ+MmcqPwdcXPb8
ni7xe5BnJzziqzznr9H2z2wCA4Uf3jbuhJsdYq/GdxKtrvjAz2QWnDFOuqel6SqnJCC5hSwNe1qg
rgkg6HrdrjjNtQp2i2D9VZlyl2/MbfGpb5NP8TmDe8x7bbDv0bNsP+j2l9yV4tqUiVf6lPO1/nGj
iTqLXP7SI9Uu6kxPvg83nCbt+2X4iKyAyPY7YObuk6i4Jc+bsmrYD8YXvd92lBaac0m9wXLFbonZ
ItMcrG6dL8z7cvcWgMfunv+kY4MAbv2CB6IHk7kaOBzjbk4JMB+U+/HU00giy6l7B5ZxW60hbCCA
tFDBr59aF4QIOzaeE0IQ0Exf3LvVAvWq6XF9sf/KLEPka+WobEZbBjKWUHC3brPqIjIlUMwzbZns
nsYKIVDv0rL2aTejnlT8i702vcenrU/kiS0+iNurL7mqU7r3uRt5/XoGe54SLyeribKy8MATg2Kf
F6IsiJYHyhJidOackSzAXe9nx/LunvbKnb7+U9UN/8cZqG96apnYTbzJTlY5QWjaWRDt8QMJZgm7
WPMVtJ6TD4UQjQdvrQrgOWEBrFbc7YuS6LBzTnxG6ZQpOY12LNrGrmblM5yIDI3Vldtzpy4NCu9g
c/7y4n35Cm6Pvkhb2ZXwCKx1pKevUmS3ixme3IMNTwL+elHd2yWQ1tJr9RHvI084JR8yCzp3uQKW
Y5FXAfMhFlcr9tXWlRFMkhfBZY5CljsDVeVlc8UiZfotKRG4OIlvCcwl1y+Llom0qz/eyOEpnUu0
6noPbYn8ZWC1TmkJzr80WPfk2BLCvJLfk2RTp3fjvoG/Mg8cuOEy+02LyOgCj+RgWuuxgyI2PbSd
f20/zQ1w4g6C773drri1Dk0bJOpJ11z5Q1n4zzZwkCJcsTKQn5GQhPwhKk5+CdrBfYFyr4uufm63
15W+uIab1JMARI1MvE8RSi4aF8wigiqHd59uklTbaOw5HDOEQ06IGf4xt+YKFjZkiXRurpN8QKuk
rR/qAGPp9XKCEJD1vim9ZJLHZNFFi8paJ7ulcq4WbLRT+N6oj3q9vOR+OO5mdMhLtSzuW/DvquA0
xqL1+FRH740zSOx6HpOHAT1p7YSI7eTdKrbWao3dWwpydrTcELF+YUlG653gCWH4tazwSjV7k225
fMMtrqGzAtc8rIwbInCtc+EjS14r7W9hUGVkG2DCJTfhuQaN7eNGB2Jf+9G9SNKWfA3ybHCk4anW
N5ZCWbLWOjqAvsDAGwfEQjrgvxrUg0VjEaEz9yS/RstV7pPz76feYMf+W/0E4R+3J8UdRvofD9t5
eu2TyGKseKHP7DwZOMkO22d59tCciWVe378+kxbMoXdeP/ZQwChWlkyfVA0Ihx2Ur0S0cLyA80Bc
AROWrwevEVZLsSHBJ3g79wjnzycJpcCsmgs2G90+K4YDEAvZttNvF9dju3XqgNuRD5R+9mPlEcdt
c5N9/Z/1ltCX54vrmuvWaan+uWvXlzU/Ik4P28ImGts1vYzDUr+Qvlibf+sZYJ5uUB/DgZ3fSUnj
nfzf5l3F+i9jl18f4Ju+SPoD7RB9H5yzqH/VudP0TV8k/aFDqZMIAhZpKRFz+Z8zgPiHDlDvm5mM
hFGez19nAMzAqIWJTTFpGTEi+kf6InphP13DvHIeCA4uWNOZNfPTNVyGZiGPMoqaqeRM3ktSts+t
rjxexozUuVJellfB1cx2G8a0fTtz0Bwpk5VNYVxprnwtXF6qMU4xurOEKRfi53ZxuxqaRqVV2Tyl
Kq0K4smfijRZX2JrZwxsQ+qDCTsxVeMHPYV4Nd72QzTd7FqNFk3ZEX5bI19XlYeCQJqc7mmUUZOO
5sOl3VcUN6Z8Q2ukXChUDCJLCEYyi9coVrZNJ3lN8sms2+my64egPRutQgRgGJCWaQxkezc9OkFV
GZmeJF7cJIcpTmnl6DeO9YVFoM7ghtngGTcEO8R8WRd0/cxVZURLt5iWTjxtLhPVei8xqmFYoIsR
ZX20vGW3rZwnrpo1uEwVPL7vEXMeyxq2hVbSSItujU1z0G2mxhU62deMhl5Q4qnj8K7JHMGpHSKL
obkgfUb1uCFPwmsMwnganJx936KCECjkZG2APtPpz5lQHcdCZzZQd3IQxlPqym0muk2WUTzneDLU
SwMRU90X+XBdV0QzLm6iOK76m2AEGHwfE7MtmPIPyloX9HWoWfelKdLU6mgNaeuSgom+9rExrdUt
L4mJV5Zyqfr8qLZDq54qOXtR6mjRTuhmCY+1mSvvzAKFaN283piiXa4TupSbU1SKVyVPia49XZtc
8LII20+eLyYlPTLGXowSyeOxJJ0vF97RThxdQYgepCRGf9t5cm8iLRMvVNWx+nrNUycuoo+yWvbN
tiX/NFMjr5Se0txCCt7LNvDHTdRY+5subgZdp9w27ZiMrkSkhTipdzGqoYwLoTMif1RDnEwoZIqu
kp1+XKLoIgc2J30wFUE2EOHZonfXlNyL6202R00rcA9iUN091mi9+JIxfogakCO6yXGuFPpAEKal
IGOxLJ5zGU5rpQ+nWEbIKSj+JJlu3ZHuZpTb/9eE18HQtJA4r3Khi9uMmUuXfVPT/wvbMKyPBP0q
TKgliINQkn+3BMP8R1/zc8/+lwf4u2fPUskePU+YjZma89cSLEETxZau4sLTmEJC5/p+CaZ7TnvG
IBV5NuphHvvPEkw0OhJPGjiMqpmZ/5M2jKrONrQfNJ4/vvKvOI/vJGaWIte6kdWYcwq3vg9X/VKd
OYfcJOvQV7bT7g3p85He+OwGbexXhMt8DGirs230QSEdGDbN7q+pJu5t6/vPIXj70SEu9sXChUXU
yiJEgX7aHOqrp+DtWOqwSe+ZdblisPdB0mMoRUdFlGW5vG7E1VzGLWfE4FPzSMN/1bw0L1vFf7qf
42rxoPHxClPkKwXY3aBpV5YxVUcCc29JTHpwW01vEfzyyyNHKIbYZkCam7N12kClQ7w4PtKVsB/R
vtgLYAF0b5354I13nggkF5/D7NPD+VCrBMLlVE00ZISvuu9pjhx0CKRv7UC1O9/Ydu4s6SY0EfQI
8jQPo5e5xPAl7LAmOvYHBLyF5ZlLwavPAkpRSOpZ0K/ncJ4LwwtMazfdz4ttyjKROWBSqdG5512s
XjBs+M/0tQdUs+M5PoK7KY/wn3EwUkkF1vK2vm75CGjebOV1Q9LomZ4BUGAXdIMv0g7OlgksaCnQ
vKA3HLn2eqfEnnzQXXHP2cGzcarQO1FTN3lIguta2s22k55D5d1n6dB5WHyKNlNBPLo3e625x8Xs
X35PnWJdrMmLhzh78chCYVkMYCDwLgD5mp8cTBxtZdq4gAEW+fPvDdUjpjV+oKqdONcF66Aj7Irt
sLg8XDg0cpXN3hFwhbK98mT+VWgn90Ywd7pJZXS+et9QsseEj0d+GnxNbIqDNBDILaiD8JVLjRDo
xLdcJFGe7lFyQ/BeJGfaegTfcSgO5oCZOd5++kA0pFQbgmuuJLVFfh7MBjjGSySxLuevngtac0fY
3j29gol0Sdu6R9p1hgy+lE8CTW7OgsvbzCt/sJbzx7gYF/HqLvbeFzTI1tZ73XvfrTH/RfBrzNOz
392pP2lUpikakZVxp3JIAs59dOcAjsZ+fprdU/gd/DoBhDc4HhhyB9cCWbuzX/HDcLh+T8yd7Eug
VmR9ce26CSF7RJ+Rwci4iYojKCfg3A+gzrc5ecFnBuoFL+8GeJrQUW9cDLh43rkSlgve8GqBHsOT
d1faBb9/lf/FgPXDQjovit+3hWvlVtaXsFIc6V7cvm6faJIwbGL9mRs0z6i26NKA7OQVM7Gbr19t
oXKftQv9cDqR9jl8KitptYMT6MXO2x6LD4nA0AC81M/vlqfVw+RBbcLhv/tiLd+PnziD6f8ZvO0o
QLGOXrcJwWw1OOA5no0wIi6dhvcUwJTz+5dKWs/v31F1PuJ9t/ZqbVj2Sso7Sug9rcAVHNKvY8gB
uDEL3d0MeGdJOWVzkrH9xiHsw/Kih55FVz/QnZAwWbn52XAQyPuoApxE9RaLxRFK+AxMn5kBkGfB
MNnHmr99PhnY7fDdzncspZH9VG6wf7osHZl75cfMW00rlIGoS1AxF9ngDz7eWTqhIV/GikvDqnDz
VbEn8pbD881+/1Nb/S+sGDj+ID/TJXZhTmx44797838xhRiSgC/zx4rhvzzAt4pB/QMyOZRQ5Bgg
xuVZjPZtcDN/Bl4DbD6M+Ib6PbRP+UPFM8VwXeZL0NNx3/xVMfApLCSz5Z/j5dc4kX+glfv1qv3p
iZs/XbV6VSrFmEHMm8N7nyV/Owe2dd52O+dRM4tf5YQS2+tu8jbF/czS0Nmx3+adsV+jSKLFD59D
cDqMcDTTDOmBe91rGOkOjITP9HEIN/1q4u985dj54tJOSYO02XtWs6eJzSjB90mOgBboEDe+rOiS
tw9c9o9HY6MIb9LB5ZpnZKkc+tYV6dTNfVFEvPO6jWDn7uqKu+S8qn2RleVfXPOCh+YSInAKrx3R
Ur+teUVJUA3e6R90Kr8+wLe2g/gHoVQila1ONU31yqX/re0g/sE3omkFPt+Yafn/KXkBUjICRYE5
c2xB1aBg+esCnj9FII5J3M3ctNCVf1Lyyr8iJnjeMk8Qk9TcdzF/6joUhKvkXc3Eq30TMe+Saz+5
lx2e5Nxx4w9OZjbpHclnTNrG3Q1mMu5RH4D1zXkiMtZ+3iLpeLZ8WHuLrwZJNo7PY+Nx7gXa8v7J
lKUTgzD3/PuKG4TBBvtVZfv5YQbadIuvUb+d/f6Ij4gFN7ZhZ89u4Wbe1OLlIyUe4H7+wfPztrG7
xXFOvFjMXyouhmRDcvCfYeEg8Lbis0aY8QUzsLqTKH5Jnfb97dNtvjWPOWP8MYjnf2EhZ7l+MSi2
E3s51/P6XJ7S4o7I5eyd6Yg/GaHYsXiirznY1Zt4l91svP7iHusyo7+jdBoPaFDQYyyQSS6GxT2B
ufbDzBtAwnBFwYI04Qz5chF/TkGyrGldD16QwZhmNmtPzix2oSuebT90hnmzyzEhqJyxAJbmG13I
WfohHaejbeIN2JLVquzmXPN2nVAp4kShbmyxPxJVyAcquQd7M861MhKSeY2hmuFRbPdhzgIhw4vV
4uo0++8W7f9SgjHu/nnH/unSmXf073bs5HqzqrKrYvdGQsDNwRUHi2Km4kzu5Pp7n5phlmRQl8aB
5jIf2jc9taYtKV759nhzcmRI85fPYdMafdnBBdi2lLmsJIYwvP+8c3Rq/TlBeHFbAEOPV6T1eTdE
JJxT1BMXzic0oVtnQ0RPN+Nx2qtzgTSPsJUlze65MuNL9ZPKPMEl4hSJxeoOtM+KgokxFr89zdEQ
ha1vMZ1AEZ/sj8McH/NxwhadeUgTpWNASgQokiUjEu8k7EL3skWyy8zEcjQvwyGru/IShBuCxYVx
RRVDV2WZKYS5hYua1BovLnQ/Etc3V+NiUFio8bLPUayyH59Q1eCd8Un+JtcFxNExuRvX1Ccz/Eh2
V7flCGn5EQ2K/TS5JErz88H0O3u6R4fnL9jtkheCzXXJBY0W103jhawu1fa90+//j3ecbfzHovun
N3z+/HdveDcpGj0v1or6rdxQPMFjX4algz/X8XZsRs4X7LfsS7//tvNi98u3/c/ajKTux29LoS+g
CGfgIczF7vERkPyRCBjneX8I3ijnxcOD4208Ct8Q7/pisXIf39+fnMUjHszl75+LQY/4t8/lp4oc
yOiV9irPZULidnzkW3RIxPwKuEoFx99n2foK9Rds/17wQgaGCBdsu/lyOGlQuQrH2gHpke9U++Nj
1mzV9t1cmQLbcsoTXJCGZZTozPU65OKf8THz9cztw7f5/StRZgjG717Kz9Y9qwqjrkjmH2vFbRE+
XN8y1SflWEZViET4k3K7cdq7cXf1p3vDz7+kX+TH+Et+6F7UT4VX+Wa8ze1XFnSYPZ/WnbKPHlVY
1ibwFBDmD5TbHMeMJwlHv7gaV+mcPL+5sprdZ+dHJCRX9XDpbyvmsCOCgNQxQDnkgBa6XfiZv9N3
drsX4c2ykfgDHw+PTEP30ctIfH3rVnSFgep3H3vtrC2uvuqJkNJ6NzzqwQBFxtr2DidVpvCITRjD
JiuEErjVS/fqv1ZzsRazB112c8zs/J4RYL9CErDb7u9P9un07D6x7WR27kLgmCUWTNnt/XwGSZiC
nz7m8IF5m5r/No9OTTdcTmsNADD0dDxiCCZvQelmjIkRmwRy5ilPdF25V2XqwR54BJlytADgFtjL
PSeduS0juTqv3u84j1JTOqIZXGt7KA8lJNhxOaqc4qatpLuVa6FFKO3BcIbBY3vgV3q9k3WvJEXp
YGqbXF7wi6vKPqRn00/th9XdJ+kHhEztuOCAvRXuI5T51SfnmznKAZyFW/FjmIWhIjySmeqevcxr
ua/YL4vjgtYCy9PqRmg5zQ0aIYV7By+HLsF75N+xcT8uqsWNMT+pr5xOGRUTon6OZxXHIiZPsVmH
njpsBlhV+OM+58Dq+eoP7W4pfHqmSUDXRsvvxPoYqp+itfxX82vBDAIpJGyGw41mUZL97xGYJsGv
5St+rEV/eYBvpykD0OF8HgJzY2Can8Vu305TfAYjPX1WviV1p8jC95cMDgQi2U/0X/kUUQhwzv8u
RudP8XAzbnFOzON09g9OU0AVf1mSvn/icwTfDxtMAxUnYzAGf3yTLVRy2NQX/kNjrAd6oLwVhbsV
ckDcSHvVlb7qN1fagY86fyyXw5xF4F/ZGCM0WPwFCwXN1xjQs3NdbpPT8HX4225i1X0v1jWyE9qi
VAHsKqdZWXYL0Gah5IhWw7kKpAUf3OLc8N69smag7Uhrj1z7ocA94+CL96xjifZjc9lIYEio8jzs
f/XC8MJ7irp2MYvWYj95XmoUmbZwtjzcHl7iDQinM/sMI2pTMacmnKF8mWmJm7kRM3jTa8xLJJVG
cpvdXv6CeG0p27sHyAAOUWmcDynvRr9zBYIFJlqL/Kba+ubMbyiosWkglp0LzPM5IBQFJPqfr8qL
3f4c38V3F15n5qT9Y0ZjrPuiPSRPM3ZrLi1VezOXJzqa69heKQuiSti1Nij50F5rtSNMXogG4bY+
MPgXg/NgnaunIERAMivxEi91a4eTKcAwhugsw9bgtaF3buk7UWt3z5VPa52XOjkdvTlM+HOaQz/y
Y53uo1fBXaAdsokCEpblAweCyJ85XFi+duGpO38ah7mSzM7ScjpMaPC+3jb/wm4L8xkmxbquSPNw
Bmbp79YH1RAgyPy0Pvz6AN/WB/MPYNQwFkl0Q9kK4vDv9cEkoIpDJ957piC6NBdGf60P4h+cUoFw
AOD4isfi7PzXYXXmZZt0Zzimqv+42wJh++f1AZzHTOCAGaQzdrd+Wh9yZYj6bMC8f52ICui7I5Gt
7DgM/IRybQwv2XQw4XWquT1EK5XVAiRvb3iGWygq0AqEgu1Jzia/TF6uE4eLC2azrZm59YE2TRxg
KPTnQsNLORIQAH/5Am8PXbv2nr9bOP9s4T4EnI+apl/01ZcMWpX0fF2SJvWZTUtrwJDuDT2KWu0U
I+3ejZzC0mWo9nakP+XZ85WUtlb6gGWd2mrRAQMBH6IW6pfLhXFzfvUV67FPDyjmzfG9RpBfPSiD
w1S0kj2leQ6HDYMF/OSd6HCwTq9HUQccUC00TqHKIU4HXOZOV66kKLMTMZCMIIPaM1oHfdzm1TIV
ZFsFsFyozEYDGM1V50tY9VjT6i9I2eLWEYfWNwUtGMPmHeCxSEBR2kI4SbbWCHMrpa8qsbk/DGKQ
YBgevHFvZkH6pd7It+fbuLi14yIVOj8zCz9uodDri1u+64XaLS36VlmgPjAHMzJbuGRERN18VRM2
0rhEL5D5TNmScAHiOZo4oWmwVs1FlZ+59Fxy/hBXAYu61ofL5N2qdwzsdh7aKoBWA/SKV8eeRSTX
pigx2DWLKFtKFvTs3I+6De9h24PYtcPPEI/D5AtYGi9BRC2o6dBAkq0mXLyMH26jho+KqlXB0GID
Y+beN+ip9DA8G3q8tdA+QaCV+Ql8kettz+G0Cip9QsTJkbz9bPsOonSQq27Xwapt1lQ7LXXttdln
IpbW+HKXNuCFPoiMSOVgtB6YBUmVUxumrcpk8zTHjNP9G2u78qXcxSFcuNjVCneESBiuotxnbHUF
mVms0TyMWD+797I9XC5mkNbrCrWk5eWoLt/TEK2X3fXCvuyRLHpybqwvuuRKWbbMEzoKNSBF9kNH
+ZSVRwWNxqyLWOadn0jD+gphScAEyVCvizbKbYORYWEIKIc7hCYYh1LBLjNQAJptTm4ylMtokN9T
ucfbwFsnCo0f11TMXHNMUl4jGIeofEXIJ/vs4lvsnwxlTuiXz9VtySyCgIzLfTPshnojTMd8XeMo
TLdVGKj1SisOGrZcAw+gBcqm2OUqM5vE1XvK27ZG9d2a55YDuOIps7WPMBTMUs+loLxhzpwedHSx
5IEgQ4ycpHwqRxpExadmPHAMUdGjqTKmn6ay1jfjOPX6l94Ieng1nN6dqe7hImSnMSwAS17cEUdN
gidw/ib8o6xY9uW4q6o3BTFkcu1t0ZC875bqw5/zrO/zI349bs4LnkUeNynK0G3knxa8oR7zsTYN
br0kPZnFXSNaoDTC9s2AiJGFXl9qy34YPmUjXGmNE2bTbqii/UVXH64a9zUUkHw/nAaGnJ3XRzf0
gJYvKp6FwkJ6xK091Mg029Ol3OtjTh/lEi4FpERmUtBeHoxTq/UbM9bXU3g3lK5qLPsc46W+zswJ
Cv+9gZngqDZPw+0+L5YW5NAhUc+XdJ/sc0TeN3E3xMSr8xZMRelS3PkgF+xMyu3whmMcDnX3obPs
DjgTbhn3IhbKZCd3773ESNhU7YaK8P8YNSm/9K3Y/mjHQq6RSWsgIeLHKlOtSwIJuqvsFPJ92jy5
sarb4aB5gq6/XboXSWI6LC3q6bJX0pM1NnvpUsO9x7GdHsfb1b5wYRgSR0zOX2GMhFvUWaC2SrfR
wp3Zh8Q4sTldIJYK++jt91cEwoZf9kD4xwRQsBXjq2S68eOzB+ojXCQrloHLeInaLxT1zbger2j7
pWaVZXdCsRcDS38giHAIdW9Sh1WbZYhjcmknqcU2ihDCi4O1iPUI/TOucGxzapI4cou8QN2paRBh
TcieemUpaKum99r8qRqCJGXRsbl1NdyKjCvkNJgd3yjKh7cwQbH/OabAkNh/HEkNcunhogItvmu7
+E7TEJ3zM4p3UzQ4jVW66OsV/aMv/Mu6S5mBMFTG9DsYqaerbIOyhD5evIva3tWqMnIELfZlmmvd
fRqxOJlPUbULUygE2xtzkehYqwc9X0VcT/F72URBEx0b5v1ygCDLk5THNkQXEAU5DgB255gxb7VN
u6C/mk5sveixDEPmjeHPzhKQWMts4uNG7a7nXvKqbpsRKCM+3HTBHTAGdjxJSaO5rMSnhHwjfVwY
FekRmd+DwimwHoh646jI34zXrl5oAgpQqcRhfD0oETptQX/Ia/5dDkknjZu1idIhFt/MovFSGEoN
JBYtUdxOKVaZdd0MWtEAoEJH0kqn5kEtTfCGKY42i2tMX6VDaGcT5o2kPlSctgfr5o9I2w+1YVdo
kid1d5GkwqkuXgEc5WVMTxRY+PRwuOWik3IwoU3F9gxkkRs1q5dpBzigrLcdguvBqGNH0vGjpm72
MSX7ARurCiboOY72uSJRefhYvKfBrdGTT+RovhhDtVBSYzHeYiz9pVeYXsnWh1CZjY9GTiU8RErN
RkE6D6wbxFp19dhdyENw82nJil4QTgHaEH/OJ2pxndNKusri5S1e1OqLnu7y6jxen0PVs1Ja6SzN
Ico/EjattZBxOqwcET9O05n78J2tzr0ACGq7Q9njbhqfsql1DIKzuBDqx/p4zQIYlAARcCMFV89A
nRJ5IwcvOtn0k1UvbCx/qHInGVgs/KXbppvwdh+t6k8CHqbaHxHgAP01olWorzi1ALCWnMsIN+hJ
VXGmgkx9LNrLXqhQCxSuSr4c7egOvJGr4eaqNKQdBZZ1i6ikpPDzU54rLKw5WZOwLHWWS1DZ9Fu3
csbZNvKnhqJonRYveWnNomup2RfAHzh1gY5AiHF7A2sMuaapqa+aOyUWVv2x4sw89/nCmgEJ4Aml
JtFkG+6se5wfKkrL1IWJecPrP94W1gHtEIXqnc7Nx0LtDFnkmhV1mTo6ebw1BE+mDzc+yOgMCzcj
AqxcS9kC82fBqDMHheOWCdkA18FOt6wThR/upC9Cbe4nbkJuuGyp4yMFtqwRCpavrpEA2QNrMtmp
N0w0sczKSu5U4XcCrVHViQdq2C705O5RZxtOkpFg+TnpqeB+h0dlK6wrXHSVvO+i676ZEHVryr/3
dChCKLag0n9t8jDO/G6D+WUWL2qYKDmv/dg9+uUB/p5kEqlBV4aZpI6AT6Tt9PckU5fpWJkafvuf
J5lMFmXslZoMGH+GMP59OCQXCecls1FOh3Ni0j8S7/GYP2+MP75w+adtPTeGizZFFzzFE+Erwz6q
X2lw29fyAXeZORBvdpaStc5WLhL/KJ6UuPeZ1tTA+W5adgzTxbXfiQaKN7SfyY1VV8ZPfj3KOJyn
DoeTsTCaVS9/JIbbFR6osLgGoL4dyKDP0rVRFa5wPXfcmJj8+XXF73Rh4x3lfKWg4g0tzzJ3Kk1r
6vVuJLh+kN2M72WaL1RiF86rM1ANQNXUmC6EFZojGLpFtmkzepPFtdbsJJGWay06Sf80pbPfjnsX
itwF654IRcyOqZhEO0WqjT2SIB6VF2tzXm6R22J/5g943vo2uIpeOKpAVQ41Ds6CfL32di44qDbh
gWha+VV+TZk8kKjJSZJzb2qztFGAU8XDsjdSwDUr8D4RWYD29GQeKfe1twFd5CfAE3UmwNnRqanw
tV8WX6/Pf2ObZlYEoDURaVXoBjil396IkqD/LIqRf32Av29EC9olgAvuOX4z/27TyIgNiKqAlDhD
MCkOud3+atMgHOB/EopGlCWK2Zmm/lebZv7UnGvOJ/7s0/yTNi4ahF/vxO9fucoC8/2c0FCFNjdv
YuyKxwo69jNp4K/KjdFLQ4jC/EGv1VhL9vk+W4GWsM2XwUFM2uFsFHaXTUJ2JHSlAPLmFd3dRtyL
e2NrYGwj/xV5vmXfDo1iXzClwUGoZ+uYdjJOJudf5/pansuztEs2wypbwn2+R8hHAbmKUls4hKfm
tYCOELmCu0Ls6iF6cU8wJ3ANB4Q94h5cvDy02+bz9vmEciDdcNp5HYOCSRBlHKPk0BE2InhiJGCT
v506Z/s0IbQkrYGcLvG5QD0rBwTNfg77ePN4W7FvWU/5IT+gOSeR4R3/od2sZlEl+s1mgWSTmRcD
E+5gs/uTEvM/CdK/grx+vIC+ksK/m9cm2STkljXFrmH3T1tYIXaH1G2O3JhH7DePaFHxo0J7TDOt
G3cFrI3bEnXpHS90zttJ3HZ796+9fSVRZ6hBjCA7HkFSv1UEycZ/MSL9+gDfbl/pD+jGgL0JKcSs
9nXM8W0flf6Q2QvZJjWoxZY5q3H+un2lP8ChcZP+eV/PUve/b190RJxmMQ8Rd8iKwM74D6YwX6O3
fxwMz08c6dH8ePRYv56fv7tsxpvWTrVlIsnJ4HeQVzyGG7MQnFCfCNtImso364nMyZsnZZcXWJ8V
h7fIteBU+clwcYRwZapBW31B457iFFRCSCic+Av3Gh/m7LfhGnRkoYVbAdjK1C4joeWIB+oDHb0W
uTRE1uZt9KMGgRp0kmRYSiHtJ+2aZX55gXrJjMvLpvgpHOOg7RMacjoRb5dkOutsUlI92IZovIR9
5mvh3mjZjq3iYWC8WE7rRE6coTEbNkplV0+y6kjWQkoJPp3ER+wzjHS0sn2wYv2jqs7KMBJuG1t3
17i27CIuyB9IcHtW+S4KW1p2aYcDU24ep0gjEFeBhBdvRB7BUbpwHV2btTbEuPZJnzXj672u9D7g
UqE7y8VjMmdgmyQ1cu7BX25WA8TTfWTlpzICVjJJg6tiepouvBwj87R6qh2lv+iQ6vD0iIyALXb9
BuSnzvl6lIpVVzvpTA1o7EulPJe5Z0AxKAtOXlK6CKEhmLG6EIbo3UrGu7YKrZ1kRk403M6yVb33
cr+dGJ4RNNvsOrMM6uZk1BXZVO30eo1n83sb3ueDtBB02R/NzJP6GsE8svWpfdLL+j3OWYQrK4Me
WfTpo2Zq3tTXnESs2iurugouqQkUASd9MmRXp7g2ojOKNCgibQ0wya9q+Hz8jD4sxS8ORZOsmqTO
idcL37tsGYGjC+kWXG6vWgxCJ9fvolB1Kz2bfUmKe5MwGkdzvqBMs/HSmHZtZLuWmHIlEJqXlraD
cqjbtdTT7NCC+gpJMFtX6bNVvmrwvLoUO7FxZ05w2aqFaZV2iNu4voFPMDonNAe8GCGjq/GLMJbu
OFFc3pRt1D1mGLdDEt27m7a8JNm9OQKvKCpO/VbUnSuiC2lpc1Kr612lqbUX6aytjYrtODbOeBJb
CrUGebplbYS0WSVlxnMsaPYqV7vlbAtG2O0H5OzyIeS2zNpLYDYlGDp1NSaS3QuYbhvFqfqjOe0R
gqAdIkjarqGcGTdapyH6z2v8WmTGrhu6D7UpfL1ptnpPkQpZ2JpeRTrQIx1NSwz3rWn6MU9ZofAs
+8dcZRvul8ySfTX7vBp3w//n7jy2G0eyrvsu/7jZC94M/gksvZUoM+GShSFAOAIg8PTfjszqqkxl
dfWqaS2VTUmUCBIRN+49Zx/K0HETp1vpinLglghD1aqNJssrrZ+mOkNAumwl/TodEm2apW/jsI20
l8qoAdqO8zp5VulXdDbnQopS9Z0cCAxl8uo0+Sxh5Db1IbWbbXRWP9uSxPjHZrLCzuWkLXE6Zrq5
0NaMz6bTUhpfLufgZFqB1R+M4U3W9k26SauS5lF2c5XTZXXTng3VWpmXPJ6WmsLMZLgNTqk1gJvq
zbXrQmts5lqXbMiCtOXPOoH+qtSuzuzFNLFMXDjC5vXCJiWyVdq9VZzn/7qpsXqVu3bi2mdxSN9D
804vUJO6aaxp5/CahLlMh3zYatK8lUdfQQHJUy2w+mZXmkHY3rdnESNp0WExFo3g3Ib65+W+Qlxo
rVnGSoiXR/UkGCboTs4y+N2nvnwa21XEwAoHZmm7P1Sbf9JpVtlZfln0VUlXNLqKUPbF9vJjzWbl
Is9U4ixuot2YKLdQUct9Epms5ox80hEAB+OjSGvJUDYPF6Mg2M5QXqVbCjEL2zyI6NMk9s06XdTW
E5uKc1FPS8PAmwlrpYJUWdNeLHlDX6++1m1ATrvRID905i5vpHuU36JTD6P8H1tv4HkWVDqJg7RG
kf6X9QaqD5Iqv57bf3mA7/WGbFI6IJTnB3Bm/3Zw/k30QSSmLZxzYI5MpghCb/FHucH7AKnFb4lH
X0QfqgnbDhk9Avu/6XvG2vz1ncfPIIyJt5d4MObFP7/zLhcFiIrSS64RRvuOWnWwXI6SQZl4zxLi
0BZ43fT547RMoGpcQGM3gPddcklENkkI386VlymcSZ8M4U25uWyyTXbIDsV99Hx7PT0ZNGRTDx/a
VbCIhFhT0DzkpYlsawzsfmFvxsa3QKQANDGncRSqAjESre2rk8/v9EU1F8eWfl85zyA75eks82ZC
DiIKZ3na0vILkFVcnFFynOq+um/vi53QXOS+dG8urkjzA8nXwXmo8L/0x+o4BsWxQ2UFeexNTI+f
B1+1w0Q9TFCroRhBI3JBuRHLcMbc+tCvWOIPBO7ya4vIvA7zSbDH7JID+kkDeWq+9qu7MkgGdKy5
gw4xWAk31IY+prvRG0fJoPygRk2963V7lWn3TpvuOoO6Tv87r73McmUEfwBpOMC/Q4JBj/wxM142
6aO0ImcYebfiXjfax9mXmD7dX8lNcTrFh995nn+/EkIcw//yh1Z5N2wmx/QVd2PJqNekUHQ6Wss+
pr6Y4fLnjQ5LKv5iIqyStcNezXzcVWluOOocETQyYMoI0CXncMIz1lzqycxZ1d79or94hoo+samD
tibT7TnKINHwzKPBOYv12pGeOWBFjvw+PtHITF10xlqIi/L0LAA9hKgSHxq7vNb5EfGiwWrt9BZJ
XJPNWPODV/WS4TSqcqE7inmNT7MAyGDsOvgWP7rFhIw74I2IaQqknOew4AtG3PS8xnK6u5TmaqDM
oX2qKiae+LDjRVm2XkgEN6HtVvvWB8D5N633hOnKXYf+g2JslGIqpTWZ2VUQ65arzBlUQNrK+W0Q
Qb5NZEeN/Ef7EK2Tdb0EXzgCJw1X1E48t8qXwnFz+jD8I5iNkPcViD3OqpI4YeZeFx6URbdKfVIF
nZfeO21o6PhDUCyjzhkHX3kbGobhvEpB07p6CFu1zpwlGbCAK2yPzVB9t6WjQS3Js6eoJn4xtNZn
3GZgcgpfGKNa/3G9Rv2O+ufsndGbD9PJTLuAbnU+haj53h9dw0Hucx7d3QChj9+LvcQFDrUU4X8j
LXSE80Q7IjLUnE8gHFPoemskhFFA3A4ulypYTKbHyVJAMvAytnNGcvI5UDe2tZFbh3gy9V1bXEOh
P5KcJbQ/hN7E/wXGNPNpUwfSlGCAyC2Y/YT1R/JNVE63m0gn4YUUJjeix1RfFwZWIVJaPyEdgU6U
4ptUDwoBnIJc+EkD7LOffiKqxwwHHdm5fxHcyhTFFb8/ajSvmQkp/ssakGXqoWtNV+JDEEEYtfJx
nE6/0R5H9wWvDnB5L90JPWXtQFhx/ZcnvrNuV7DXbBIJTQZqXAth4yymJCH4nrJGe70Q+mthgxj4
JUSQVfuQhife7iCHkQ2rzrCzpwXy9/c4REHlvUMq4Difv1Htu0IcBulk3TK1Wos1tHQfEu/pnmfr
0hLx5i/CWnT2Pukk8qbh9XHPM58a+rk0tiXKLaj6p22ZMD2v8i06DJ6lsU/vs/vLffasLQ4KUZ27
PACOj/6B4Kdkqz3auxEy9aYn7BPiDv8du0Aozc94gWCUq+DfxXRiEKDdgAZteqr59xvDGcXhifv6
nTY6JULV9/bBsFzk1qyZ56keKKA/XyEmiTWvcKFGcURz1QP6nQHBcW560Uv1mc4qv8SxeRJ3yOPq
fJR26oZz2Gx8o29ZHKlLjhIebWFJgRlBe+nYH615MhU+0tv2CMEKIbmM/fP95HryltH3uM1f9a3N
x+V+eBgeasatdE0vz8xNFgbCW4LjuT7pogulhT2Lw+OEKjeUNzrFuFc+Xt6k0Lx86ynx5mbde7mF
RQBo7bt2/h/YLZUJd6GTSV9EpRT4H7lShk7E75exxZ88wG/lj45RkKaoEIyJw88PolfxGYj5oj9L
K1VRfmq32MLISN1KSfYz+1H+t00MDe0bocywbMn4O+0WDINf6p8vv7iYkPxYeVOTW2puGiKTAyAZ
ORqIhLgzX5tV5bah7LwKj+8tkGjbXe7KO5GsKoTiDUQygsLxLsGCW1t3H7OAHQHU6DG+IyUYw6/4
igz+GHkmdFdvu35r+qIC0snY7YMw9+/o4sz0HAF7DY6Wmgf5d4yLh9tpI0KvRyqOeMsPx3mBChf9
fBUyII2iA8YGJ/YQKiEuKjOs7fQOi+3JoS0QNJ6xpNYSGtPXJKwReov+qxtt1TmxbZvhMXspX+xQ
Cdpl76VreT48GmC2nChmSM4+4V+Et3EyI47YcV+wyjy9zF9OzgvLMmoTWJcYDKpX4XoXMcbjpt/h
ROdOFBPCbZ2+5SzcRwkoIgmZv0Vm/9eWKgyi//FqCYPID82xG017uke8Ws/FUaodc3NanVbCklD5
t00OyOu2uQan+15EG0Lg5FRJ7/UWjEKMvEuOCvt1O190T8Ne90pvN6B2HXzjEo4UfNsrye5XXgG2
x2hV8riuvWkpHWkdgxOoKkhxKYUHmY2FG4zOw/AI7fcOv9h8sFA7QVmvsd+xpe4QVuHLuVEhnlDa
xhs13D68xryJ9gTlLeppvdiHWJimt8VtgTtC92dhN4tCsq4wNXw4Ip2+A8jiFrvgTdgnBKTuLceZ
ob5as+oFpOieGtdJMEKABh5df383C1tvi7Ged4l7d6dOs+PD0xMakHn1GB+Ng74znLwA9mw/g/In
YlpiU19Ld9nUoDhaWIv6uboybXaM6S3Mpum0mfFEyPcMzZU2lUOJb0UkyWIJsDKUP6xnnOqIsMl7
vDh09A//3IOjYQGvopFBgxiALOvHf7cLMPCVxTL3ZeD79QH+mDOhMf4Dls7R7feB77dhkaWLH6rg
Rf3j5KhgviYgEEf299WRn/bHnIkJkymb/MJEnGDr/jsrJ2yuL/eiGJDJhIGZZK+QxP7VGBZN2iKu
r0rsGSZJGT4QAHPYa0/lq8r7RkqOadYEenJbaxZkQ+SiBjjUd0pqVdrmPa1o25Ht+3g42EE6LhPS
J+nOmKGlBPXwMMa+woT3PYpXk7MltDR0ay7Z84iJqZ/rG2OXFHUQSy/NJChs7gRqcvMyp49mcybp
rruLvLTpFtpOfPWl1HYlqiibvDIqveYzzR6FSoe86lp2LxYF7Ln0yubJeGnxhptHtdxwRoTzMFml
p9cJetGkLVw0TqZ2PNv5XLv4bcVjj8RwVSp5BtOyzUdHb6PQsrEtAuvqu1cwMtrNxaFHQnxcwzeI
tODSn2Bmxv3Htbtsmvy8jexjjBQlTe+SzDNu0UdXveE0KrpVrT+fryxICIeU6pmuU2cJOfTlSefW
vSbLLluNEPGKfbvGOWZCLk52F3t1246QuNq0ccbripyqfk6kSXV9SanKUmblg3E49f45W2jlEoDg
tSOf/nzx9TNI94KG3rknsA1NmDqNhxtwXuCK1/q1Q1o9TJNderg9nJ7Myyy2mRG22ziTnROWMiA7
VjwzOw2K8DGVN91lW19gzbYkdewVxR2lOZlmGoGnifktM1F6lat9ev6IMlcVyV1OpbBiF/OhQzYW
YZxgXk9nFfQiWs8JGSCYrLT6gJfaRJ+CACs9e5U5U3IE5GgAQM4b/X11XjXogWN1HTUL+XIvtUeu
eXFaGIiOiJrQwlszuDpQZdCuJ5SHDqhIkelUKwtDpi/GcF2l0EQclb41aRqYdxZRjvkEaH+HhCvW
72KUXWYDAdOmR0vXH4+eustHzrWmAmrmIteBosZum2kiUYpW6Og1VjLNhDWsM6f9DfF5pLCiRgDs
J/1a69FTW9Mo3Y/ds4IzJctowtwsz+aUryZXjlnrGAlEsy3Pr2mO8E32U7CJAMEglltEa6yAS/bk
pXPy5HiV9W6XuQDc4pr8mNtKP00LJAV5Thued/tyNO778aljs2M6ww5eeRzl7Eqf4uFFM+Vm5GvV
izrVA8tAknuXXfYErF0m04aOAcE6bkVOMJk4CVh4mc7GP3fZhxyAtgABK6vf/3CJSeoEXcDXZf+X
B/h9PimL9Cey+1DtCCj578s+fi/BOmQ+yU/95sT9T78QCQGYdP4UqYP1MyeRT0kmHHXI5iKG9W/W
y3+i8xG/NwcFFE6wCzQh7/2hAou7W3K+djqCnOVkulCpr9Ds6WQkOfrGuyxFk0SbW/PzNCB2xi+D
YaVVjvkanOfJ/LboFtqsnJrumzTLFvoaPOka2t9ccLzkKW2zfP6Mo3OahzWFjoNkx7ddgQYVH+aO
6QEjUD5GN58hWpPnNQuxA6/c/dg+LO/vIcfSRnC5N1BnOkPhmbN4VS3isJkzp3Pe0eS4JdHLsUPQ
NFLN4IHGAVaTb4dyKYAAUDpPIvr8horYnYp8gXFrfqeB/vcqVvu15/rzNfxy5ijOclQTER577an1
6J/0cwwlE6JAJnR3bNQR6S6lfSTf4RmgPi1BkElseudjcoxnDfD5OrCBG5rKyW90j31TnepT0aIc
4aYpPr3Y9Wu1f5Vx1qgehg7I1tG9ABhcScDzxOWN5lWYeqa01w7m80PzlkJppuEpE7wh7Kzy2rhr
SeLOFvLzbRfD8MnoW/qsy8txZ9829X32WeKXBoYVgh4AxSQt6sco8E65k0GFwh7v9HVYryfzl+tn
vlnLL+HHzJzToHlZczTxv8HLMm9JywmkD28ff2PTtNW+/Q39OKw8eMX1g0Lsnnh1RLI0dt2NvDOf
JdhaBdTYT8FpIOjMebr5Ml0O0Slp6DzRmP4IH57WWsAocZ7t6/V8MmeRXOyIwRI4LqcgbcLyGVgR
XK++Jw/5Il6iFyliN/k84S2uptHU+Lzc3byNkjne7jSf8jLQ9ng/rsAYTeFlZOFRvFRkXs2qV2vf
Tk/raDPZxrvzId7lh0lieYxdvR+KxT8ZE8nCAfbznIjQgx/vvi/nH1u52hId+xiaRkmsBUp30X7r
J+jowt5wsq2AP4jryJIfxt4HstNZTKsaphn6zDfhMkRI79xlm/x5ZGTviu94BWxwIpLgt28FruB8
COs2/xDcCzDa3uzuSk6vOPhsw4cWIc4Nm4CjhnIIiRfDUqBwsWEpI+qJHqM3yYlap3wm8UO0+k6+
ToiH6hyN5+WDIGcw6QxHX/Yv/v244syhAmh+Fn3G718vXpb/ceEkcUt9d3jM3v///zPxb/x84SiL
f1y2MlvNuvykcWCfksXwyOwY+ynSe1v+uOBep01Pr1ucuoydNMfMSpc/3dLfEqE/NEUraHHBPnJO
3ulpRilGNsspGHfIhugAUEkE8mKGY1UKL/Ls/E4JyzudkTAvREYAj+VJW475IjInmpM1cEjm6DR4
LQRAUOBEan9y6tx+RrvxTnfvffVYO/2MHi2wfPqPEj/YXRh78w772e2Jt/BMvfvrK/RnKBpxhf7Y
0divfrxC1Gppq14NmOiEV8AIKarVqzmdPOA4e2AY0kTuBS4gaEH0YaVzutMIa9mae2OLX6Gbaiib
iuBGUFBHciGtCFYhPRAsRdRmpyNQ6kdZweDmX2b6m/0munz13fWuwsM/vd4NtPzMN/UNPeNlCHox
GaCcmREWzZDiEaqD9CnM+8QZOgFQSBl3K6ZWGCGzWShgL9lCaWf70nTiB73wE/oobYA0gci8V9Cu
1vL+TNRPxySJkN3wRuGWOQeaKj7SFF4e0cX52L/lqUfCw+wNnPvkmGHgtRy6y3Pw+dOkd2ayU60o
dU887YtI7MOQq9aCdk7umtOTyWbVEhRynxUUOADZAmXt4NGaPMckBUE3H3AYz0t+nOAOMrtaRLPm
jd0rmdepO+777eQDZ96ldlhum8zVMTaAuzGHqQLab5wpr/WKlXa+9g3uu5p/Lv2axwPFSEN5vV6P
/rydLRDHOvRJTVYmkSt1cuN7RQtTyDubiBIW1Frus4PoG/LwxjcxBxOCNNMpl/3n8QrYBqcxDVNu
V1m+Pw3nec7c6Bkdav+QfhSv5juE8m2DrhcIPdaD1m8M7/0fWwSKdDTN0DXUX3ROlb88+6toTH85
+//6AL+f/UUcDgNjgb/+SaRGhppgBSCKw9FGp5aV7D9VIJ+ybb4aCRsNV3HA//3sLz4F1ZrENmo2
zup/CxXwzeX002r65ff+slboUpLfLKsh0Pm5h4ZzDUT1p25W2TKbodZcc5PTzCTYb6ut49U5XSXT
Zg86bb9lR2IZxZZ4cz/YoFCGEGraEpsCOklgeRi5OowdcFlQpDWba3gNlSki7SnzHTHZWUZbEWXM
rtIDxWAfN9bgEP2/Xgzlb2jHv3qCX6bi10rOxyy+6u55sjU3KKyBlIDnnnPM7h6jF3sjnqOYJGsh
2fNkcoMmtFaQUYICgMy7B1TF4gZsp+8FY9BwFzPB2qXhgB4cc4Xmq8O0TZ4j1d1izT+uZEcKVUZs
xZpI1rnMhIX0bmAmJalWMzFpMWDQKvNkncZ+2Yb5xE8M51Gbnywf/U5OgIVAJ0DRdD6YdfpLEJsh
Zh9vDLea429h2XW+KJJwa8wpehs+wZKZLyckDNTLy1yznDE7Mqk8szqVEKBdzcPt2UnzM4dlsKaV
HkrF7IA7a3GQgFTCY2UW99dXXRHFy68XHcyFxk4E4k2UzT8cLYpcz8fkxkWnReIqSATdy0YK/PgQ
LQSZhRmmcoTdSoiqO1W30E56dfaPXXpovkFwRh8Lm4kj3//0mQgnyte245cH+H3psRSVMZBNWJek
kK71+/lT+jfZjIQdi2GRiZblh6UHNwnqJUB2YB9VtCsshX+0HRHLoC1ReLjv3/U39LGK/msJ/NMz
V7+8SyZFcVIbWYq82+T5ui2VpWq8pqKVowB0prHD/57QWY68d7COjYSC2HJ3JBpRiGD1MIqWydA6
Fb1BbOCQvbojhlr90Xw87635dTYuq728TJh6ZsvyXXpJn4q9BHhJq7Zg5IeXojPwQLJNN2YQl2e6
j1NtVMJW1Dz6xkwW5qzq8J4V88wGHSD7kfZs0WOfZC+1PvHOiexZbtmuaqjK+vvlHIUl2kI5rTdt
3M5ODNdXIw1HMiMJM7oa+4y+YL3Ej+nW2rFYx5o7DoeymeGPTbNnOdkzM6X5SN6MDZSFquOybtU9
wTRkvAwavsEYkd5S62uqBOINITCortEfcIMltqO16Da4kLjmEaE/pesK8M9JwdwoIX4ZknMwqjB3
i2uQYQAo4Bi0uGhgvlxMt2lXE4VHqUzPPlNxDHZwzuJZbcdednvghDtrO9KklNaV1dpr65gGbr+U
ugrN6dVVJU68TTrX7GRBEdh5Xe3FeNGvc2UWrdD84WPDTGC8D/HbGDmDCDYz7mjQxQ9o95oE0P8C
F4Jc+DEHCKVjtdWW3Ys5b5fN0t4Nj9ahedSfpYN2p64Rbt5Zk5n1nr0OT/1T/NCXzrmRnElbh6Qf
KHf5Y/xJN5hjJcRPTJdn1U1adwKIlitkIT+y4YDKTeLKZIyBZ25dG/UBJ1bCxsaZytCfkrV1yMrl
r5vgReVz/mVxUsVeTwlFBnc9ebcRRpoy2qZuxs20OZ80ALja9TmqJjt1tHAxws5ZqcQnP5q3eHOy
MVyQrhvcTg1Hglt0199hqUZIsUGuS8JzGcoyUbmEoC7lZFT+wc0422TRMSHYY76RBWXzL2cwgGu/
Loa/PMDvzTgiBunv8S3fbXK/L4Y4AljTFMx+qAU1CsA/6jDl3+BvZfp0ki4pGAEpj/6zGMr/tizI
TxSMJkGDEmP0v7EY8iN+3jCF0whgKmEqzO0xNPy8YZb9IE2uOfFfeYcR2UKLPo5K7jZR8r/Oz78u
urgHGdXjSRD0Gv1L18/OM/3cdcyIx4rQZg1ohlLNkh6YQFXetTBSyttyjIB9ylc4TBoRI+3MYIU8
a2SBXqLdzbCmP7xo2+9lwY9wBja6X549LxqpBbqh0/aXhKPqx3JB72MzL+MLy01FjSWf7m5nya+s
SeVdIwbaVYssMSqz3jmfov0tr1hApDO5d1WCjC3RsfD36Gn7SN7qVn4/ksE3KclprQkXTEtGWLJ5
mg0XzcuNdjGwxjv1iFkZNTOre96xPBi3AdBkbHpaY7320bDQs+q97kWD7mI8AoZQvOGUvHL3npzY
LJ962c7dc1sd2sEsYGuUYhhywfxbsvgW2kGWydXIplL9mtKDQL0m4h37h2v2GuuvE/VgNHMGFXjl
rYptIn3QGXIP1Sy+7RotkMYlgmcu9aV7GE8N9I5lMUGMN44b5YwtQH0byPGVGV9cz/F+MCfgB9rI
t0Y5GKoV7gcnZ7CUDG+5cYKxgH2YpetSP48qZCvCFmOTqDiyXAcBtSAHt49qtyCwLNWIr0PnoKK2
KY4REeQdO5IlZTONLO5Ks4no0ocHtVrH4Gy6HKN+0l0C22ZgoVw11u8UI7pya2anXCPMpnvv+sqp
gctcRS+ynU8atHD8bccL8Znstj6hcq7yZdfCzVcdNf9sqtxVUFsgtJdyHv/qo/u0L4TJDTsd0gw5
aQg3S9U/X5V5reGN7m7kLXdX4I4jLnFKm6sbXXgV8oRdXadREy2j5N5sIANgSE9itG7lJMjNbnc+
X0CwJJ8VOxXi/rM2fGoGtnZxBBh2t1O3zjq2NEVAdkwMFBAVpd3tOuDyMvelTJY8b4v+duxhA52k
XUPPSV2PuNXNG7KJ2UVZ6N2DiEGPJhMzkK2Chm172qdVH4z28JDF+sRvk8nuzM+81T4JLjbEH0t/
qQgG7UtPbRQQDdLyVMezaOAKWjkwNqlDa2cubp05H4jsuy0z3KXqSfeyAUmYXfjllfNXe2ybN/3y
Gml3ExTl6XU6yumDPeZuWTdLss1Q7Bo4We2rtrnFj3296CdITsdFrC2hhtgGe7r1OYnHu8SoHTCC
JDgehyuqmusqsQkjlolW3SgWE02pOMgGkcfXtgr1EbFWU8R0e6xsI+5Kwn/Kqcqnrj1KXqPZqpYx
U3Ea5pWya+V+NrHKaVS2aEY5EyhWy7QzutBISQ+T4d5uhmNiVvSp6mjGHq94ptbp038ZVcexTstj
eDXNfoKIsijvbWvWc9aQJvR5sOY7kpJ3zr+sbFJcKv0ce+duRjqsp50+zOqtmYCWjCYksN7upCsu
296iUtKm50sN/jVhqDzoSu1p2nVXFFO9byAg6NFKoQ8UFYof9xiNu1ne9W/XaKYNxmT6r9OEcCkp
R3eiTnLfvDCm4+ZcllAszsb6WoslwFOJMOl8tbUfsvGhzjfDpfSK63CHEYfmoUp2yBkHTm2MocGg
e8jVmBn4s9QyI8X4yZCGx3b/sUclhP0M6MC1sEUaGPt+2Gh+seSr6p8B2355gN+rA5QPnJXwbZCW
JoBpfwg0bJBsuAkYkunf1HI/NGkMlPv2f3zAbGu/FQeajX1Yxwggw8/nKwz77xQHv0rblJ+fuMgJ
+nGDxDncFUnamWQEsxG0OLM07FmFMXm2Yyra7KTuytusTYCSmSo63PoWwKIqLky9ZWw1d8ZgSM7I
zXGdeLkiIfPlPHW5mm6s7/NbH6pmPBttkG3jVfXyDFIgdhwVEVRrVAzTC//CClFPrjNLSme2xf0y
UZSdApAqYRh/Rrp6K+L5NSunSg5FtWifbsTkmraJiV2+InTt3NzihPc+AbyV6aiJe+KmJnq/isfO
a4oLfzoyWsCFdjbVMOqH22ZCDBbMphAE1rRTXyWU2bq2yNPxTjpjzGebutdTts5TH9a6yVGEJ9zS
X5aHz6GNXPPSQ5JSB1Jmcg4yifSY3mrapUmtIWkZlif4AooxLSBvxVbvTa5wtOGUXfOlCbfLbF/6
TuN7J/IstgjKyFS8EWa0KAe2h9E4rbO8X+fFLk9vh2JSBvW1D+S8CCmd5vVFh9D9XpaVlxUluXLG
AZyMF8v6Iin6WSJxbIyUvZkyVWht36QzU0fHOoMZ27cfFueDIvHOkvKScJVcA6ObAmItG/Fi26z6
XTE3qpungrTLYwvRBf7wyh9pSPFGpZ5DyZAWZFPXrB831M+3xrcvA6C0EUnvDd3ZmdrJMJ4Tm7W6
KpB9zRq0DC2JbTelnEqXBAVKWUFosHd5SVZOlcFpkJA3qkDdTMyfzBCHXPZvaur9qz1XVoRtS7wC
CztaNqdDNe7hKvyLNuaY85tgfUo29rhG42Cqu3/s2iUyt7DnoK+C+mGyIvzFycZWsenyFT+3eX55
gO9rF5FfBB8QMab9hyn5n8VLfEYHcMCKppIHRkfnj5ONLDpAIgtEJq5RqBN+X7x0PkWso8FxR6y1
2t/TGSjfzi4/NQN/fubWl4FdKVP7d2WOH8MdvdsS/3HiMIBMg3w33CfOrNrB5glhV7eb0g6awmVp
uyNudKd5263FyBN7qWs/IJN09x+E8jjSu+lfF6Cx3Avyekbi5/dmhtqfzihjOn1FfTWXiRAW4OoJ
QszOYVb5ZDjKIyGFOKJA1QeG+7J+2O8Z4/n776FGYppKE9WZv9zfox04kIVMA/sBHKxPNR18JqTT
eD5eiDn/Ccjj2s/q87YUGSHvjxYS094ls+HivhON4yYeXzdXnHvSj5yDkCnwkKMrrCT4Jpn9MHsN
bi5uhxd3jsvDi1DE7w7ugnMYXIPje/QtC+eTMBzUOmTk7ARJ4DhhsIt1aXnjSY1gEuSZh9CAnwsP
adovIuE1iVfGOr1P76fWHgAnHhFr/cNb8c/Oa+I49lcv6Je+3cnMpbY484Ke172/2WTM8qjDF4Q/
eWf3gwyG1Qcch63/4vqHwz1TPQDmgsYuPCg8E5Fw1Sz+seuAGLgQysoHYxzKih8u/q81jDyxDE7w
P60Dvz7AbzUMkyHqF+2bquAb+PqHdUDwr7mp4QapKErp1/9QxJCoglWAFUJiGfhhHeDxBOgEgK2k
mN/kS3+nwyH9+VCAXjOrlcK860sRE2WX+mSqpU7jzGvncPM+2kUahY/G87hBg9RFHhhKY5bBqQ9v
tyD5vIo5PfrzENzZMJBMby7AlB2vYEw99TXDGh5qL82nafjdENKJ1CtHOwEOien64oqZSmvLne7S
k7N6fPTeD1B3ugDEoP7QhPpDPjenwTjFIhjcNW6wymb2Rn9bWcDxyyWcDyapubN7x9GMmUToGUp3
t8P/h7/l8TY7L85+ILOMMXMOoK3sUYAT0CeWEyiZ5JrdPEK3MN+bC2IuMDjesVgADeKE5CXzxO97
YgLd9EACxpy8OuLg79oV1r8bpyd3UBbJTpXd5p7M8015KFgnh3ud3uOqmvf7OOgW3cMNBUOBtAM3
u7OnzznCsZztVtBRTnNC1t+BVnI3Ev5B7PwwLz4LZ/pohLgIQzkw34AMBdms8QWePmbQV3vyZkda
GbmFIkmkIyhmRbAX8/ppywhnxjS9PIggj8qhJYAqbJVuBxO/Axp2yW3J0EAhyX0eBVP1ymsGqKbi
Wp1flDmCTmZgjfOcmOiFzq6F9ETIUIgf+2BkdmH1wFRBCqLNiDvIQ53FcZ/fiy43a7oSIOTS5+c7
wgcf9RB6pss56LN6ZMIO18ZgNZT8HmM1nr2H/kl7N95VWkSIhZ30NQpxlL/2T2fSPeg3k529K/03
pvLF22CGGjrJb/L5g7k7HcrPy2fMyIx5lSweWV9FSxiNCFSjXPHrhLMlMrXru3Efvcrv2NnU9/Mr
zrT89V3dasAfF7jsqKgQ0SeHeJcEZ6aeit8Z7i2eZ5zrmnyX7m4kIX5UsTNWzvWGAL+uljRETvA7
vc+BVfxECp5KVAkBDwxejTBZ5y9Ets+UEFIqOlULiY3ql2+UfU5BUIAYTF5CEVaoTN1sfpmLyPVb
uL7433X/0faWe/LnZX19ae7QeE1fDm6MQ3Eu0nzE7HUgvRIq+ogq5mHbBJ3hrVGDKZ7iqf5wKALi
x19SpHg1BrZIWPsUz+JW+BQEn9PHbY5MGdo67Tm3nucBLZt79G7Tmhxv4VC0Z1EAWsOGi8ebY2oW
wT932cc7JbqbpGCbKhTvv1r2tT89uv7yAL+XfyhI0RhQVH5Lz6a++s2WbmGwQu3PhiP62z+ZC6R/
c8rErcWhlxHtT41tsezbgp0Dh1x42f8WTu5bIflztaDqOCpIiTMg4dDc/qIwkLS+v52QQcCgykJ4
oQ3p8pfJfLzZ+VSL54mdV/MhteHcoLUpZL/NHwdbWV0uXlXv85qAwFbW8c8i28fp11/0XRrx5odw
kJ2x29J5kk9X+BsGd9+qHwNNR8Vlv+nF82SCpM4G5Ngr3NlJr0RulzT7Gx7nzBzDqmfYchV0NyaL
PRhWFPJkVPfkWeP87IkrycbVaaCpbA9I0ZFK2ykc0uFKzyufaVLhj3SqNaKiuM/hFq/T2oBn1SNY
qrtpXaMPgiqrLjvlfjI8WGPhNqJN2QVKFQz14aYDxpB1OKqa5J+703uZ2fMLEtCbkoLTRayT2zig
65bWZJ6uT6frrKVybjW0CQV48mGtNerbRS3ulS4i73nw8rx8b8wMeq7p6GYZNo15X5bdpiwjUqPp
zI3G2ZuMyZsxidke+qZ9as6xP+qTp9ZcWYQsZWdPHp9MvXpJqnqpd0oOjnuWp61n9/H+Oswukmdl
J3/M0LGdu+ASQ0Jmp0rwFrT49vXrR4Y5IylOtqM3ykZlSAftolWyZWx0aPSH1WmMl4V1rOkRNlbx
KUeDa15r10KM1pbozuTetXi0CX1fU36xG0+9fjTy2a3/j7szW27b2rruC31IoQf4X6Ih2JOiqPYG
pY4A0RItQTz9P7YTJ7Lsk1RuUz7lyrFsCiKBvfdaa84xy+vWqsu5dP6Ih5cYqKZ0Hddm8lpG9aYf
tBcrntxKA9YLHA7WhYAIZglZySD4VLoXqXmkD+qew+65YBmVuvO2a18Mq59GISJky5gm0bEboymY
3dUYd450TTcEx3l6ra2QOSBBtjSn0fJAhLXLF8NRRsXnxg5AztM8jLywXTYE+rQjsTMvtnjRhhOE
9iqdipl6Tvq5pp+NpZznh3pIZi0xvbSgLZqFdjms0Kd4cTXxr2Ef1Jf5JQ+3/6dGWT1qoYWY0bxF
3Cjepf8rJD2r85o/hAoyGzuJkXW3j0Dq9mPmF6dzcLmcpwmGuaiZQH+vTL+OYFnXZ7YlupD1EHAD
QesOHbMH/z/068v5/Pu48W34f9FH+asC4acZE6Jykg1wL8HARfz0RXNzHavLJOWDd2sNdINZ7c9N
GoSnhklJ4ajxe52sag0WzSmHwhN3gI2KyKroITFipWWvErGuZu9Z9WhL2aqh2LFNYukrLZ7GJ13z
Mb+Aa+oNBkD9pk2797FIVkajrVVyzye6VwPKtWx7dhWdfRvwAbwnu/kPD1WBg9r0E/hAuGUBjP7d
3qPaEgPIn0qOry/wZ8mhs4mA0LbIKxVUlO97DwBFBYkarQ6FninfnXvkr5JD9BdkprEERQI05Uvf
h6rybwb1C0Y0xbAsBCv/bu8xGBd/2Xt++Mk1caN+0iFZExPK99AgcRjLHOWC7p4nNDXVZ61qZqly
M9Topq4y0BH7TH5SCb8hauJ1qFQ3ucka16rUFK0+zq1JtEyJw2tmqhX7ZTazEAlMJpsY9H2tSKWr
6xz2K1NCvBIvY9t6vFyim/Ok2YZZDpJr4p3zaGNcYS0m9aLMPpKekesIjsOQkzGQ5W5fEkAh2VE/
t8IatUVhvfca6H1FchPMRKekwMJf5XNTL596fdx3YzhTrv1yUhj7UUWC3CUifwJWCfMJGHEMOakw
jAjQwDqXLzw5yzNj0Npu1twljmnpd1lnEk+syUEVo/kt9JuwzTwb55mmB7W6GJMYJhh5GFqNSvpa
z2OpmOtRuUt6EswgSopBrFoXjpnYN2GcksuTDog97FrwvE6p1zA6ykMrXtWJwRTsyu5naYh4Feve
uJzWKr1BNrvz3ZhmHi3E1xgr2rTLh+WllRhWIY1pS+XDTJHItEhjYOhFj6d6sgI4G0TqeSolHdOe
2ElKxIP5a6JWh1KG2ZXGD7Rlodtobe83mcCuIDiMq6U2nrSVmbSPVWtNJ/GDnBKD3mpkTBTWyUdk
9F4Vlrzp1YZ8rVmIqS40COjQs1epyOZy3T+l44mryQg9SJX8Kaq4PQolCfQ+XplSeKPExrKcrM1B
vjesB8RCEV1jYyPnDDLrofbkftxHiTrPL+3WNvFg6RWiet03zXXDnlNEU0MuPECKUzW671qUubnO
3Gki7F31UjpP1u1p8NTEmoLzn4X2SN4RjXjrPJpOHM1S/Z73h7rOuEwj+ump8pSWEB8so1sXIxgJ
PcNffspqOmRqJHlGV7XOxUwUN42wt8m9AkDtRs4ew9hvUsuPywcdwROmvGnSl8A10u7eMPVdm6hu
L8WZP9iVL5UEOBj9rLXypzFTAfzr23pgrh1d+usiMlBa2zkF0kntNsXYT/tQemr15lDpRMDgttNb
9r/zFY9cKU9zHJTXvu+XSa0+nPozN8i1XymEZjz07JFnJn3SGD40lcEkbURynz5VVaS77TnnyUpA
2hh1GaS5Bu9+IOPlfF721+72Ulznp3N132vdf7fxhM5QNxD2MY5SBJns73YBWZGYsH3ZBX5+gT93
AUxxgnM5ochg8abz8+f0jLQzRaXNRfuZnN1PjSfcbN+mWkzbWIeROf+1C4gvEcsEdff73vEvGk/f
sj1+bFf+8IN/PY1I52aU7foSe9vtGqGv8/h8mp1lZ48ZJr5tPH9Tu5SuEGgWzU5aCejLze9Tiv95
IPo2n/u7SxAd1U/70GnQ66EvuQRihoA9q4HmeN4jDRbRNX5cF3Nh+DI22fb0DPLFcTYuEmCfJCF/
XKtztHLQBMAPCFtJ5B6PnXNveJ8+3l+c2X4xY/zx4zW/CINKQhyUsOEak3mxanw9WCZkwV1c6za/
hzX51mvuMBX9IiLer655w6IUbfTg6l5ryhnnwsz/9uLe32AUEbGM1ja/n9xaTrgmr8jFa3UzozYL
Ovd9xpDOjQ8qLTocTzc96gOnOhJi+wgZfwTJYSyJPc4EOuN5Gzn7CW01wdLF3iyYFreR2y61m+7x
CF6ITAIsN9bauNGCfP6E/9dxZPw64fuEHFlEFfjIRjfZ9L5BZuPiMsXEQakyPc2FD5GpmLp9QBVI
dMRD4IsX1ZGFL8KZOn+j5FiSZeKLADp01bM+aO+ViVtGvnpblAuLyRrb25SsJxr6t5vCwQw1YlyL
PHofWKB8XNCuBOJpdvvto/oPsmiYmwPFgy2gq5aF35XS/3+r+SaqhP7t65Lz0wv82fQguwz2Ng1r
ygyiq74vOcy8kJEJFh9nSIgvn1Yc5loGUj1b/wPgx2H1+7lTTMOw4/4VZ/+v5vW/GnmZsoyoW0z7
0Np96XmoVcFqWCNllZ+X6nNHYit+ilUyb47DdNDc6CUFpybzJFV+Ms/mxbxeXfzkgN/qzepcK9wS
C5tu5ONpw7jKU7FGzu3geXop3PnHR+nyVKiddzj4L7sHngnILiKpFTCSsFCuepc07rDz3fbZtR94
coT5TAMSdvWISZ4P4F1cgiPe9DfyNVTnIbydrK11ugIy78lTyGZv8nQ8ItcfjqeD/Cg/Nq+zo/tE
IvGt79Lo+/Qh/2Lhofv/9ZBOFubnN+tLtXhqFI3pIG9WB5vl4gsfE9pcuGticTScJdIg17MOz7ov
Y5J0aCPTf58R4zVrXsgIwlTLqvpoHsklK4lRyRdFDxvBmQ5ey7AxOegL0dDXgDxMC/7qeuJMSeri
VPMo39OY3gAxpI2fTOPpZL8/rZeYd2fGdnwsX9SjfrzeTybBQFpjM3jIhikheO3OnGqtj5pKY5CB
CqsMTBuiIT34AESDWwX5zQhoJ3UxDQ4uPBex5uwwetlgWNSp7ayYik1cZf+wkqdkyepT4/D+fnN7
dZQ1XEHnhXxIh/GmgzkM86zjKi/6lMHh+uq0HzHN4tivaabTz8JCzbrIHJHcS/GfKyy0L1fv6Smc
ijhday974pdAypHCBeAsxxTGgiVegpxnfnGRubgcAgjczdXDBepA2ej5aQ/6NN0t6r1GpHLWOMN9
uov3G19dJbVLkA74glm9gPfGfPPIHYeju3VWuwfaCuS2T8XNuNqxe1GKIJvsXy6rbHPh9VtWZS3g
TWRlJq57Zy0AmUWu8JdenHhxK8/yLRNTP4VlR+Sz6TgPg2hPN17Aks13UdyX+uQi77isqnl+eOHM
udLcy+oFKf8WCWK/hzCxYgUWPyQHfC6N94l/yrspxgeN93By96G3xxOo+O3oAJh24xn/HJb97LSl
o946/qIO8t+j3v+DKzcnOUFDQPKEReSfonNtIKoGx7fPU8pfvMAfK7f9G7JjBNWgdiYMAcU59M92
Nf0A1FJ8wRTdhL86BjprOpcCFYFuksGK+tfKzZfEkZavwONhJflXSiuh5/6hYfD7ZYttg+hOxqFf
DmpJHptZJoWRB28QU8mc3jFLkLmOXkTK7cACQrDaPFqSR/SkrEICc4kg8Q3nvu4Wke0lB7WcjuYi
ZzKHwipgiDSPiLTllgfNKHv66rItPAaH9VYk2LLmeMKZXXk9Z5UrFIPxyKTLQbfIAzoubnXHcVbC
ZZr7OGD023z14GeBtcvS6YT5XhZkQfdgIh2obtH4ZneSd1nK/KLXLJ//QaZNbOnfvzn6lxNie7kY
dglJ2bve6Ov82D4+clA8Wts1m9r0cLhwTPSESgMChJMxVQ2Y7fksh+nioM3E/yu83B9496pNv2pX
6mJy+/j8OjdeBRsWgMp98iS/ECwZP4XCBdNCXWfWOBEwejhejjEX8EfBj4yDyUHb9RcWQOU+nskk
RxCxMHgSyTG2W6LR3p9f/M0Lpj/+wZbSOmf9k2c0WefeSHDUsxqQ4UAm9zgNb8hcOxpb+xlr7V3x
yIyBWEYgzPEBAHUq3+Uy5hSvgh3HPeEuh1OwF3HEi/o2fsxnp2X7bsTBM+3q6nnarK2OOV2mr04N
2ZlKG2id66gYUs7KXWInq9gyFhmZmiZ/pPWYU8R/GMNzPCZAne8s5t3BWfREP7R8rrRo65p7qQ50
ENJtUEWwolvQGGiD0YPuukNk+gze8P4TRTYw2h4kIGfD3eSiet3bQKykCUsWQnjVFf7EcvEfp2if
zSveZ7F4p+lmHB5PpvHe9zKz6/79WpsOaPlj9QCzNVkLaGw752PINy2GUFiQQTkrl8AwkfzRt+Z3
cq+SIaAZbfqdSkFjRn4euuNOBa9Hc4S8jiub+ogPv/fqE2Z9J5t75X1HIfR4mp68EKTkLPU6eZUZ
Xt94Mtx9w+suq3xZsB2sljIDatyLPIDL2TF7Pq8nO3uvPVlzy1OehtYj9/S0LK97rPWAjN7H3XX/
9yeUbwXi5+rty6Kgiy7jp+qtD/sLHBfue295WdwrnUvQIlRk3xFnhpKhNcIh/3f7uQn0t3T3kDQn
POVCFyP51r56x9Ut9tjLlCx6dXm3uLk9ed2MiQRD4/KYrDShHCq36TT2/6H2/KkH+vXqWVY/X315
SS9tNOHq168xegBSiiBzUgWL0G5+A/uGjEGw8A4Jrn/xn9+m8szkBT4i2GfOjlpUJr7NDTfFNxGP
cI1G04y5sxAz/cM6Axbtl+vM982HDvGPV5xYuVmHChYVkiAoGc1gfT220gKLmhkM06s7mzXu4fWZ
gQGgYX3xKB5hoFxzoVxYrwePNQV9GSyAPVhhnlXMaOngaA81z9xMm4nMnHw2HM67+gCS5VAzmDo0
9/lIUQocsmRhIFyBPMbSoTJlG5BvRMGOq22lroGUMaC30DFJ3hHl/WlrXAM1kAP15v5RHO/pIG+g
HVTi9Zr7Bjdvt29jv2qmmj1HlV5BW+lcFKcGmTcYJ2D4vuCYs2+E3/qRhpm11PENmwvUF40f81mc
kVl4DRjsBqByNLv6YaBBwj7vBOpCfJQIbKdEwDnwW6DZPnqt12NeXl+D7SUwlq88xfydlS1KdX7l
zvsEcRn4nPk63i236YmDd0lQcHZQps/pJjuYi2c2pm9vIUjmYJh9IJ7gSAlsdh3etkdOY/f0I3p4
PtqmolqQp/UyWkQLAXNGx8HRSijBdO+6yrDmufldiOZDfDH25jVfnPfLdE3UpOaoO9tTdxWkLjfI
XrNXPXxX0KLaXvEAQE3gbdgmITq6633v7C3fGh3GxlUuObnMFXSYZQjPawxxzHQUvJyRnjgBHXoy
2UlRJKN5LhhDItAdxBB5I7pPvKvW+HtHPTv6vF52ULXDhzN/ZEdIDbV9b0xjcTg1LELk2/sBb8D7
BhNRdTjvq128fCEEUUYUTaSwU98IQkqO9Ojia0RzvA2QFHbqJn/AgPJwozz1CZGP7vslXArLdu2o
zg1hnrv0gdUKJNiVWkZyWDYtJtrQawlObp3sQ2Jn8zz+JptR+pC+MoadcLW5g4yCIIMrAbWwiE9Q
KXZMa9+VxPnzb5jf/lL3Kl5iCjQCmLdxuLJ5nhn4iu8nHcYEOq9rwASmhSEAGwx3Xbwgoj+8VLlT
4kP4nB7Hd4WQgYv4Z3zzkZCobvAHXC7NDIiYljhm5DSv3Wtxd15TVkzxrCD0uM2gwVBwwt15FpuG
vihW9dT089fZADV1kvjaU3xnzWH5LpIFqJt5MhM3MX9VXejQKmw/DsxNyBzdVWjpFnvo4+/6XuB+
/n5Zx9r3q3VGMQ0wijK0uW9YxE/reik1Y1FIMR0vc19t0AmYiuJrwzIl/HLaWojVZ/1KPUaUPkxU
AKMjYqL4s1QGl479US6QQz03nEGcLScUPtEl1GhPREPxBIIZuvocFWfowAbzKb3RHuYpmJLnVyUn
68WhJAlWKLSnfhDBu4e6DAd2B8DVryt3ZVEzPjRTuCfh9KF3PkIvD8o7dGJiWfZX5fx8T1CGl8+1
BdDOq8PbjjoH3BUNMiuASwvdBRWWd8s+44rKhuhHT1sIKhYelIXgC1BXWWimyil4ZYewKtCwVKIU
ePV98UKKSen4FuiBbsqL3R4F8IQe12qlAd0i9dP3N+X8Og23p3Rl5ndH/sHh2+fzHyyWVBKQkcuI
goGmNQLHTzfiT5LOb0mRX4qlX7zAn511VNoG/XEm6mDhRCPpz846/XbsmwokkG+kuL+qJRz8KLpN
bP36ROeqPs1X8bPCA6BFT5GlCP//v+lz0cT/8gR9uXBVfP3TEyTT1C4HSZLcAeJwWad+bdqNN1HJ
ZDQg+nOKL6/1sk0yL2tGz5TylQGwJ04aKhqj883qPdH1eXvBGK2HTp5o+DpKpXf7lL+WDoRUFPix
MyWugJZpvk7CVHSF35WgCZhQ9MfSDoDAPA/LVZc+hKdDnj6U49NYHdroI4yvdyFODewZeDKrZwxv
y1OU78YObU+hshtYzfkYyu086yuST0cXz2RUvumVujct6DpypcxS6Xywi5Z7PKQAC3mskO5YKiyN
+GWSN7NYmhxiXdpaReGqUnufmFgUTXtZKupKz6t1NEZ0qen+leFNlQ17PRY8ApTqaY3IVc3WFQDV
rGly9KD62jxBSkKynmzbcBGPjOMmZOse5WvuStr4YpSQ0S7XWVHOlYwnLozfCwsPHjV1oPHelD1x
U8HYAN4o8dWcLCK3TfBEBOfEKGKw8C4T/nl7qRWnNf3rSDJ1mQZpzAptP0o6MTQq2eVGiEg2Jm0r
GS+3kTKgC4qmQ9pDdbesOyx6u6g3n5uaD/Daf8gjeYOJXPt1HPQ6bs9Tbe5hnT50V1SRjeVn1+rl
HOVrqZRJEqZyrrEKFcmScefxcgIYmxr7Ok1Wg5kFfY8N1DyZaLAmHFtUaW5o7bSzZ3nTLduWyMKw
raZSrXsElNH8N+1FI5lk6zTY98yBMprgKvAGOFaQ04QG9rn4bJ9w/F9r92RBJy3MpzFqX4vx+tao
9qyQT9OWCYbdCX4m41B9ZGZccDJoCESQyYw6D4HS8iMOKDBPiQrnn3ifqXCujmax0arTipbnwBNw
Wep191Rao1tapymWvSCPJk/1FfTpADj/quwt1XJtnTl2Iq2s2N61NaelRJ537Qe59KhO+9uBe1b9
sCLNx+KItldL3GLMpxI94F5vvKt2IrqlmBk2oLJqAsoF+WjfyS8TaKKdKe1xIM6vyMOSDt1uHj2O
uYqJul5ULRLfy+RMAUj5aMRlUFEQmpW9QMLAUUYJsn7iwLKlt1l7UWXujMryI3LlrB4zbqsI9zVB
rFa/1nhX/i80jUSWkyry5GEkG4wnqla2EgDf/+ouAOYTO40tM/NA2U9r6+92AVpmJHt+bZn99AJ/
tczgDAjiigFnnznF911AoZnGdwMVBbn0d5/hnyob/Tcd8T6DF2j9Mj5Fqqjv0w7xJWax1h+Wxn/X
MzNFOfZjefzDdU++9MwuqVJedaHqpEIPsYFd3SmVCZquqbFs1pmX3mDcphL+CKcn94PUsWmyLddC
Np8mG5KsPcW/2zz5/l1/N6xTh//Z7k3ExPCKUaSbAQkKMheRs3e+o+wkq+MckD2zvP30/v9iDvET
jeaHz8+QhQbq817WlUYcXTt+DKoyGFEUlyS/UyrT03BxDAnhexdUC1IEyAa6H+g1AOo8RE5g0eBv
OFopbn7AVn979O4717u/Ot8Gg7fL98I93t4cj8f/6pPBzWlbE4IexB33OwHtf48BZVVC+vXjk/GL
F/jjfAS6A7QmzV/CPomekP98MlTxFRn0kY0c4Zsu+vP5CKEaxyAiLMgl/SI8QHwm0NPirPUvj0c/
9TG+XPa3O+7T6ehSRiGN8J4e7xvFfrgo5nAJYHVSI+8B5zLIO/lbKrHZFLOEaMWsDvSEbxOvuCW1
ApjtQ7ooQR2yac2fX2Hq7j92Fu1iygBjLfrGreM8+dTp+U390M+CEKeKG2cbIodm+qvSeYSCFq+p
lyxyM2BIk/jn34d3/8kzuoacHZgLo2iebY2T6v++Bw0duD/L2OeBBrfM1xf4Y3Um/I1DOjIXDWMX
gdAct/8YaPAVVmVuJ7iCRLJMuDu/ayABQHMiM4iWxoHJ+Z7v9n115ktiAIL8/hsAWv1XKbSGaO99
Xp2/XPdX96VlFaUlnWokGI8VYqtAqDv0m2H6iC6DnCp6bARLb7XNfl7R5o6JOiF1Aq6fUz4zmQRl
unt6Mh+ZBnNa8N7EfFlx1ekLoplZKXmf3uVfrMHK1wnD14v9Uk+oYXNtz2aFcYjbmqdkHwQPQe+C
YsJsSDr1P3y/b1H2f/fmiOv59ISandZYF5vvt32daqvKOby+iq7tKzP04EGU1tTjbrDyNT9eRq9X
okb+4Qdmy//bT0fMxj9dgNyrVXS1uAAVGK1Dn21gHksRxODDlRnZPv3998Np9w/fUAzAPn9Dqa+I
OxU/Md+qeKDXps/lHVl9sntehuzJXEb4Er1K06hkH1NntnvdHA4H0ADcHAwC3L24ORomUjBboY1N
Mw+59sTdY0MjWXQm0aw7ORmJfsl2mAl3Gi28BcMggYF0/TeMAzQc4hUtUuf50dpmtSdJUE+gQwN1
42a8HHu+zUv1QpKLSsDOSzQ77zA2OMgHT2zAwhAoggTBXm/zIA+It3M1XvUU4PlicaQ/ttPwazxc
n65PkMdeAZAnzukm2SrLAuUEdJegfFaWDaa13gNF+9i8nHMXqxuf/5zOsbIkjZSu3PoRoPjZ4cgh
jh14e6vlUjvt10YdEGnYcbLhp8SBF9LirObt7ON8P9AnPewViMA2/R3+rFvtr97mdEJUlK5yt45d
v3msvNpnJr06YTArloAVluZcTRxjL++UzbgZb2yo0D3huaQK5XwD3mGfCVqLNOww8dX702y+bjYc
UJ7Jh/W3G9mL7hB4cjmia8v+AkQyYLvgAxLjfYpoZu7WTTonImg6HKE32G/Dfb4zp+XtU79OPRmB
AdfcO4przruV7/vpne4Ep7m5Os8m/vm1nZ0+KL3oqX/7/AfnyZwjU9t/iP5tPVP22sZATmBCAR9v
RONpNXmGRdEQDHLTeBXXNTjDcoLP8DTV0GR43d20fK5vq5t+q63Q4jocHEn4GR6FoGyd4H2DugNE
/ew9ls56e8BfGX+bTkymBN3PRHYi26h4u3tnVzgNqLgCJcu0YlzLiGmcgJOZW+pMOgdhFKjNPNvr
CHc5oxGnYR1Tt3p/QYfzh60NWgQO09UE5JyMOCPaNSsylVBQ8/gXfrpDsUGYUOhET0WD6MBaEPwc
PMnTY6TPIn738lTzImAxWzt3rH4WdZsLsLjH7hVfyF7yREnFlBZlWOw8nktmm+PjpQQOcVcuqxNd
2JUmL7VLkCduBwEO1ujFCWFuuG3rjR2P4LdV4D+5a0O/hTZJgcEp7h+cC4oNdOSrc0H+6QX+ODmS
riNC3icIDjTEsDgNvnfWUJ+yXaMg+8M2xxL5fddWf5tAHzfoFxv0mlC7/rVrq7/hn8ZKh5maDHnx
ev9Gs/qLnemHCxeHis/rdA0SOLX7C6YFAI3FiZJbu+Q3fXxddwbRXZr8mDcSsZ/MAC7yWu+TOzs1
t3mX7eKrTSaOvtIS+ciPL0/bfH/i7qs67t3L5C2PzGfLYCozaTZns/WNUZ1M41SI/VP1Wcrs11P2
YUvlhyYnNzkJN5456uTE0lOcm2ZHRvzQ5t4pD99LpmjGZQGyc9ERRd3WNsOOYxqV676/MjsYTxMm
2WwqLaobYtpTskHHIFLGQCpydPiA2Mwc34+aoGvPuttBu2KAI+40ezTTuTw8Jo3kG8lpT6D3Q2dG
JEFmahB2JT2q5jJrR6b2HXxsxOvOZbDutHPrX0GYOflAyFV+zBCTX2w/P1+dzo79xEZgFtFVgrVw
iU9A4zIuOgZtp5AnnvXP1bkrvXasC2CUJ5ogymRla8ym0ui6qRU2kUv5lGvnx0lOoOqVEIxI9aNr
MlMmpIQqHQmOOqQ3CVuxDbxilBfV5TrvbPSnvemFDO/ruiJjKU3flLyF12mYy8G6bBT6KygdA7p+
mY29mFz7xgAzBdhHPt/J2l5qardqy7OfqLnsqHjwtAo4TnuxhEcSAr0+H0awOT3Q80YFVnMOA31I
dp3MnD6rg2ZI3nVEtRMOFxNpGZ6LR7PoIAjnWqABKK9K9YV+Jdnrp/y+yO19Ozar04k06uGSr8P+
7El9cI3bvWS0WI2VzIJJNa6vUbprJpJ7mggSjYrheML6bUwYGQnrl3SF85z3yyGLfaWw9rmZ3ABG
uLuewOj3+UY6v2cyTmf8YS42zxkelXBoSdStF0N5fwY7OJY1DmzajEq1PMuTlVIVr7oUicHQKAVt
qTmhqjN3T05v3Ht0E2Cy1zEcZd07Ff2bnJ8fLjhm0ok9cSW1XfVM5/I6XIw0O08ppAzO9U5sHiQ8
Z8VEYbaTrQlQBiJipX7fFMT65BRszeV50oLMsYsS0mBx1Mzw4WIO99nVnKUjyYJnpf7Pdr1EjUsY
JBFlCG41LM6fDqQ/zz7wNYvK68e66qcX+GOFlqmeMBBimdap702LxfbP2QclFUh1PIaUSopobf21
QiMcUxCC8fvvmZJ/1lXqb8S6sdIbKNsQtZEP+S9WaPvnuuqH68Yl/cMCbZ00u5Aws8JGh9nmtNP+
zZafcqHluE1WSyYfzhoJSLMmTMI5PCNbEE0lyTnkDNup9yVnu9VRX+w+OIhLvkQxL89FqsdexCKf
FspMexDxyCR+rBDX3MqkodbOaa4xkxPnOYEBF7rOgpgOjewB+OIf5LQE54DmNDEdnz6nX1Vmivh5
fiyVfvx5v5RKitKGY3GWgduRb9N6l0VZLO3nHDVC7sm+NsX2+ywAP1fG9fO3FZeOAHXiRus0+Mhd
eW56O0qE0j2wdvrJvTE6+pOy1F/0Q/+qopzzCIhbe9dxPtVfAuIYTrwNgeFrxaKF9GlNx40JdidI
EG1OAkTMCgQEchscSDM3l5nXQWsGgTM7Wp7hVUvBoijcmrMtDPQ1hWpx097Z+JymtXtncOzTXPx4
nLJcgwgIr3oA0JdApSEVC+DFP713YrP++b0DvsJNhynyq7UiLqSk0iTeu295ojsUF8AMicklk+Tl
TDYJ1ivkzj21ePRSzM1AD5S3Yi7uFrqoZ48cdu9w3dAqEkJlieR1yoZz5l1PwURbt5dVS7Gc+Ah0
bHgZHdXFA7JwktynIxLiFxHHnM0Q6s7aAKUVQiOaqNN6ndwgtUU64CwwhUkGkdBCW3dzdrNncEcX
wZZwlHnJ7wz259BTXo/Z3c3xBo0AxdKVITe2efcaTNBoOZd/UAFB9PuHN+2LCmhQ8cHHzBWR3TQL
YHNBg8OEso906OfGp9c8uZUX4qkS82sgTHLgVT5i8cZnzZ6K94qC+uOBHhmyD+bhYnLtAhtpKFCL
b7VsMp2/bm2ENoVrumjLwcGIVFC04KjBRSa9EDK+SvSAZXd94YxxP3ksdtUG8cnH4UD5Srh8NpVI
pGsX0tqgXhrAhoBxpIy9M8iDbpfhPNyVHyUEbd3PS0fd4okPGnKVNNe4kRm4+JT6+i1kt5uH+H6H
xc7/uC0cJCvDLKO2QTy57p00EG4WUHBCzvIWeUdKjuNR1Aj8Riz4GcqThUpem3fO8ezeudf55XC0
/RC9pL7RN0K0NN5eSHLOhH71sF7Pbm/z2zOR3TDOl9Uyp7uRAMBDX5Q+UnVdnPx3n9z/tEB9g83/
7UMgFtRPnYdcPyftReMhQCLVEXeubJet9zh40TKaiQegI7Knh24V8mAgRAoDoc1C9LObB4S60GeP
kZKeHM1rbogTmIplVfdJ0yVoAUWFet9tgKyuNH6N88LjnLxu3N6m3D/NxjlNVDBiYjVFQ+QXM05+
jea8oK8Yz5SB8UMaXLYHFPSDT92HSX0pclncW/+EKpSbTvevb32zChHoORh+ZIdnSZ1lC1CMBf/f
fIB8QthqNuPU4l9WT+pUO2rOnajjXBAJ/BKfBm7b6W0ByAuoFzyvgKipG2HyqoNioVjVVDv8Vws9
0lEFKkDDRsj4jNDTT0vsT8cI05R0sVx8Pkb84gX+aM8av2mwrlFBEnNH3p7QR/7RnjV+QzIuhnU2
ZBZKwR+OERYVFscIwRklxI/O7ff2rPob5R9QFd2mLGV+8O8kFNrXlqe4cIJcFdxCtKbVbyKlT4+F
Udc5303BOWYlnat36VpVD81QLTQOoD28hLhUHroqe7zYmVeUM73N9qXWTSfWVq2H+WUAdrGOY8mP
LntV2YvyY2wf0ib1ze6pDYNJjPZgndpBdK58s9mH2VLKgryUghFwv949Ngnc3Ms6Cx/i0+KC6rq5
Bo3yoZ8XZ1SKLeFk0ks19neMds8ZqJKqO3fLPmo2DX26xL472/cT+NCdcTvKXdDFyehoGEQAFG9P
Kt4LhAgWMWca25PVm5tGMfgpP6RruLio2J7KCo1dMi6G68mcyyYGcxnxWGaBIc0OvbXTCQBNMOiH
rBTQP+LnCKK2yjpwAstlqG+Mf2BxyKi2J8QvF7AiNMjZhbzkuLrpqsuNjsc4SngAi9149tsq9vXm
TZVgg8dSM82Su/FKf87IAZcOp2ppFykQkHqB2doZtWF7TZWQ/mK2i2LWleu4OJM3WprhooSCKV3Z
NImR5Qd8NXq3AaCclc0s68abgpaSGQ9zfTSc/AKGI1X80oSwbs4UxC1DTNrFIbGCE3RNeKR3DVxf
EB+OJNurfsSTVOe+PfQUlJ05yybF7VXO01VJMvbpXHt5bGmelcaw91ICFS7BZSRZ1B5ncYVtps7d
1Ernkd1SidfZwujyrRnfj0VmLbWWvUftnuLQBouiHyYhJ02zvmva3inCE012afKaWvXMuqBm0bVV
HM0ng146lkwlfI5uh5Ef9FTT0OPUjlZOex2hg/J5z8I+XF4IulFBxUxWI8WbOVpnhPlR66tZ/6ZC
nbGN1o3rEJJCkrpdWmzstpzWuNzPOQrOtmkfkuy6UNorfQn9jgxZp7lMXhUgsI7aX49DlcwF3uNs
4fWpynKp9tq2U43I+b9MVShNDYm4DbLL/z9357Uju5Wl6XeZ62KB3gDdfUEyGD4yItJG3hBp6b3n
08/HI2lKOirVTAFz0w2lcJAuDJN777XW78y7SLmMYui0zWT/LVMSvWS0IDoKpV6xn5X7Odn+bUYt
bdZdTCJHJjhSQc4GktDZ0NZ/m9LMGgolFfnydsStvFT2IMS/lIb/IydxOpodgmoATen2TPCqv8bP
4LhpC7bz+w16aRR/eoBf+zyQWvIXkF4uctEfk7Pf+rzlO0sMKpM/A7GQ/IdJ3AIn41n4C7i7cO7+
sUHjNaVgOoLMaMlJ/bf6POXPCA2vewnHRmNEq/kz+V9q0qCoFJzGY23ljxu/kd13mM4kWe/6e4vo
XPHQZOcSgmZ1yqadIO9aqDf+PuywK7JPkDmH3mPINTdeDlHpJj2qmxR3wDS28aCy4vX/1COfil8x
dO4T3MaAZNV/eUeZmgDA+vMd9acH+PXINzE3g/to4dkNyKr8DpHlO9xk2JvJGlJgzM3+MTlQYE3q
vAy8bOAp/KgGfruj+BahFZz63KJLjNK/Ndv94bTwUyW8vHAQYR3Ogskd/MdK2JridFSkyiRnEAzW
X2XfYfTY5nAIA2fajR/Bk468qv/AKYzQ74awo8v45VhP3X6PZUiOUQ2eUGvtAP0EDT2wVX3bjnvK
43WyCh0c7qFfMy9ezkg7uerWs2HMm3GDI0oM8RePWC9FiqX8aNvLrScSmEPzyfPw0a2AYHpvQYax
nKWxJpwttvkoK3vaQNxbV168WTCQhUtcbNWXdrgfasQH5FIjh7CNd6MlUJBUROwiLwqF97rq3FFy
LDTMwUbANlpyChPffWeeOy/2b9J0EBxhRcqpByttjagGDK/t18JLu6XdsokzNVefCC4e8Oi+V84c
mMiaCgSwk61IdoiwId4kgysZj2F+U+4CwxXN+9xc9y+jp2vu0uy9HhdPAokYy1ePfPfK/rqGDcMJ
/ZPnYsSLUfAbabms3ACZjuqKuLE88l8Ccd6Jn8baNu+ybfQQPZxMCNNwOgHwrB2R5lpG/IRbSg8J
JHWQIAXQBq3p9yC5VrTtQ+wfnYkOEiKRZqv4KnjRTXFEBKvgT/E6L1fTne/RwUuv8TdxTTwlc56W
3OQak+5NH7eucpknRyZFpLZ5IXgUlaQTnfQPtG7V7CVIadEWQuon9lKm8VyHb/W3SDiVZJMwsEoH
d8wA0ZcUIzJ9AzvdELvnkC8ZrpPnXnOkMyOQ2GZuWz6GF5wq268TE4Fwv5hNhGu8965AUco2pDX+
Gt6H5+k5ujfv+EER88hf/hP3wYmMertdBgPoEdSAInCRNKgor8FSTY+PMFn5scNHSmYq7l8mnjVO
W/DW7OQm0F9vEQ442idkwoU6mjxYGY7o9+34S1v0l72o8ed5DAtwWcuU2/hXWT9RvUDrSE8p2kWe
zyj81TTwSXKjpyq5n9Atq56AqcNFIkL5sSsdrGRDUOJoxU0uH6V7hXhE615mbGDducrLD7tU91V0
XtDTVPGTDOF3LW4xG81egoPwZbZO9YHI73kGLU7dZ5i4LiYTWbPi3lCUB6kkfeVhRU3mvd12pb2y
PpdA4+wdnQiIA1ZKwf9lHkWn8qfRyh/f/0+jlaaUlblJeP9NvgdlH88q9qSBzZj8E80d8IiY74ps
dSR5vuSFTY5fOrpmL4pIW7OPOBQ8FBv5GDyNH/NH981Xo+uSsdyTjBs5rzkpsAFAO6sYXVyP/bvN
B15XAhpKEsIYa+hI9e0QRQy3IrcvfD4cRHYsaF4J04foWV81+IbEF3NePsdviVUPWg9QjEEvYwLz
ksuoLSBVYdP9pZ0b04sY7+HUze4TLx8LfaK09Udt2S142GMbuPxN2THaD3ktl04HhDEfe/UjPvuF
48pfC6+AJBEGQPPeayp7rUNoOOiJp5FvfWg6MnOvZwU0Xl0Jj6zvjkVy7ZlEMusMVuOzF7+/C/JW
Qx3futv0vd58hYh6ALTet8na3KrCJ+gWZbHKza/aAjCKaI8Y1eZ29WWRmLlCrEYCNGqRL0J9goQv
S+9wwF63i77w2mVOUNnmQXeO3Ul6WDfXxoZxYXkxxEpoYB6sBA6A3r3KDEY1rMH3nwGDBp8xXc2w
rnTNo2o9954m2dLoKZWLnSz7qIBmBKERebWWLewzy1VIpMFh8EU17t0BWtqLdKcwBdx1ThISGG1P
F/9Rf82+M4C12u5hcQQnt7Bf8Xe1zpvLxV2saQvMhVkd+WF/Ee56vv0CVSRhUkyEkX3EoZcs9Hgn
73MbVSlut/e1WxMiHjrchtCOlfvgKXhqX/wjVjD9S/KUboX7Ja2zPSzqt+50d3y5GOdFCFVsACEh
NVn31n3y1mGkIVGXccd9q0/J3th06/KOjGH9ol/mlx4vXUDE12XFl19B9pxdiQhH27ib3SU7W/M8
8WncYkS/DJlsKKwu/cYii/Sx5TmsZPu0TqBK9Pbqudg694sxLi2vCIuV3Bm78NJVdYd3/CLlLJ3a
ySEP3ddOvMprb6TH9A8do1T+yKBXOBuTsfqo81VjVRb4dy03RaYiV2CJONUjWQsMmO4FqLKvxVG/
iTcZjGCsHeFJvKt+mCEsI17ruo2/g612HC++p7vCE9YSJ57o5bBuXuRbgg0yC4cZvNOeyTykGe7v
WbMLQ2Sh5hbr8L5/jh4j0vogBOHgviRhF868n/eUDRu44FflOp2n83Ce7pSjdFEgk+BMgTROxlFh
iQHvUYh2h+Rs7cIN9pZOT2yqp+AVIdshoiTzxOuN97DZjStvW8KwLaf9tAlDBMbmAC4X/2YRkRoW
2xhtCnbMOkbrtxWy7UJQz50rV4wWlCtWMtO9zsjMsIRlfq26abnjI2diUWy4VJTZHDPMMgNQBAcX
txyvvtjh6kLifevfiQ/b+dsRVgptq80F7cmUJulZ9th+mdJ+9E7HGH3FQO6Ryp25xJx9KIGTdfau
8LIPzlDZDW4KDf5LyWgZF1pG+4f+KXsIzhp1SU8h4dT63mTIJ6zqzMVxhUagBegEaTx1Bx23MxLL
v8WDsEtxFuruC0yLqCbqk/bUn2QX17Wqsxeg+zG0u/vqLkZxeO5DTAtds9mp91BrPp5Vu/EW4w7C
l+zdxza17dV4mWCwoXCNjuq23MtbgHgKGwK4ysxetbtgO+/oxj/8zm4xE/nOn0anc2/gBQfcR4bn
bp8eObABRnvB7gx7VGyOBDYGtgqs9iKeLKJNR4OaA8ez508YEmBJcKvYeql0LtJdR4RwwYlAHNkK
HnfgxY/QD/wTj5Y8txRZgZ1Bqq6d9uaTY7bFVW9isyk5iZFCb6179aJeWJ61e0RywX69PO/3UzAR
jBBuSBej9PKdTbn+Fs6Yhjj510IOR+e2+LQDgxxV8AhgYBxvAD344mqy+2PtMGVdC65IEZvwW5O9
CRGmv6C9tOUdBgbJG+OJ3qWCcbXUkdg2X9ND9DTtQByS7+EinoRDtRcoRC0IVw7S7T1VEsIPAiIO
a6dhywFYYHKP961VfjyH5X1bItvxmtwDupK7FVWBv6LEw3ics5/cSQJ2GLdxAH+bFgfwOvHuJyJ5
gzsqqURyQKT0yYUDFGMljCUqrn+UAwg8t9XG+jRunI77+ppfeX3pAWYSH2UDiG+3p+qzuBlP4kN/
qUn7dGfAwuWlFQfqUKhOH9SGGXVzAHahXn19A0WiJmgPDhwGDgf943B4bneMwO/8u+5gviyo26Ig
fLudYMQZLuXZ7+YD51+wsN9nAOL59k9rEmziGAEvdqF0Zr+HB1ri96axHBcXIAgDCY7LhtYg+KbA
d1qv9XQkqbXHacRO9tisFgToBWN507GouA9duiu3NdRFWgKveevk9ZIB61Wn8qx5S6e0WFG8p173
hT/P+mGPudCqOkkHEc9cjArwcYDZOAL4cOxCWIQFCPx4/IpAIA9sV+R2uPFmJ7ssU7LaA0b+uwV0
2S2+Epm37PXf92uMckDgMPfBrwmF5EytP7n0JfiPwU6znC/xpq2eb4vDW9av89O4Etp380Mlt20/
Ps5HIppeQ1vfZO499LvooN6jEEVeUCMesq1j55WrckXa87ZcMf9VPbO+aN0VtyDkuTRjJKbaDabE
2AP96z/OMn3/c8NKPOWvfxvjp3pZLokFFqsBDq5ER+aZuwWyXGBqBstYMoHESLbhLWKJxSQD82lM
2xwdf41TsMaYX9AuOW4WzXkiLfBNDc+h70jw159Mj3bGCxzTsxZrtTn31Hx0fd0GhyVbij6A9O1e
QRiIB6qdhLSlsfYLGe4vm4EfbIF/+e5+qoazuusYQPLupp3IVJFba/8iX5S71t3DmH5Z1PUzZlL6
NyfGOTmVsm18qLt6O7vUEj/gKhOPggW1te4hMOFuh+Y5OCkfyVv1RJdgUZV12E69Nu4HeNZWsimE
6Ilo3TH8AuQlhXIl8K9gq84v/5fPED8DiK4P3nZtr8qnQ73CGPwCQHVazpsC3S8HzfitfmD2qrB4
n+QXm3l+z8/ebthBjU8xFklMTzl/r8JFuFiXwzyBbKE5Rkq2Gu52u9Vp2gKeOtoDdIX9fvP4q7fX
f+Px5ttnRiZo1LQ1nKDfj5OYJjLkW1gcfz3WPBefyVtdvn0k0dc//91fJ5oKLsYGIbP4gpuQVP6h
10KVwvCUQBXGXj/YjL/RVsS/Y2JHUBOzJWasSHr/zziTKDlSXXgUCHYmjneS/u/QVhhp/dz88hSL
ZHhJBEecwEP+caM1JILVGHni0u63d3D59kmNY7gp7mvpvi8rxOkCPZ+CfddgeL7c7FKT4At84g0l
XEsBFNWa+IuO/LFkm8jL6sYaCeduX6dS7FSvT2+xfgzGSxptI5PupoGqIWNIhAYhyTY5VNlpfsXb
XRVOvt57EjlOU996CIfw+KU6pa2q2rcyJIW5g0A8yW/Zi9SSD0VVmKDzHNSPSkecmvkEbnJkT0/h
3NAtNYek3yKkzQm6FrDOIVXUjbPXsV3g9skzy2tZPeddfH3NgoeShtMcj7KFcdJawVBywpwYHl8k
GU5Jc9mcMJRF42jLzVpooJzJjGPkGM/Ho1ASRbrBEdoVDKAtaOvCa54eLRmcKSndkGM7Nya7MF5K
HlTu7nr9atGAKjQc8OxwX489v9u0foS1b0N5QeIpE2NKYZMV3IXHWlijy1Rqxjt4+Yq3xNjH5FdK
9bWcLWeIaW+xUZbVXS9940gN380uy/Grry2M7ZRrl2g7NaR5x1KKQLwcMvOIgafuJpQV/ZxTjQd2
rHbrwKf9VB3m/V6vSY7Y6rSmvMe4QrqqPOc1HijyTQ4ax1C2fuBNg4/rrtdGzV42jr0MMUF9jrIP
9Id20+80g9aY8mYu5k0mDHeVsI3mymEOa4fQ20Xohy1hrTNU7wb6pUxgXYB5Xh75dkpXMosyIu8U
+POSqSN/BAR4jVvTDcQqzCjF4upSfYbodM3Y7TeTcj9g5a+n2Kr4MLmb9EgOJ7X+vFOyyhH9o6nf
T4bvpBk7tdYfraXrIkB3kEHl/avV6U4ncWRW9KLJAdJgSycSbyVrgTUfLMsdlUdF1ai6u8vMzEfB
1LPkVAq5VN3dWB/MuD/PAW1z2TpDhCCiuivp9jUVqv/MkLEWyGydt2VdfPahZxjeZB4MXK78S0i9
Gnh1vRVwiDJfsYPIzGjX50TCAEClLBGCacm2sK5SjHeYmHuTbK6bmGM+hejLTZNQCY0wwJg2dSPV
9cAUCW6nmCPEpWeMikVmjyOJYtF5kJ0abeoyPCs1Ge7hjFJ4dEW4pOJEIk/wBndU79xmTfzAsRXd
ynyCr2SrJe1qN4YbBhpz8TTrxqo65DQ88s0MfKzPR0eOsBTMWa90KuR57JF3r1P5rZ6/FfmxSnlE
esZ6WPlN4lWVtM56bY89+FpT8dpgCNKEBGIojTfTHZnzKrc20Or2TVmhUR8ehvZTaXQSdcZNHz2b
ZuWqI61GmKwLo34W8EPJGKD04i4spZUw3kX5m2rlB7F66Jq1SZcbadyNNZFGUDjjZNeWH+H8bohM
HHEZ02DYR9Z7ukxX02vPdG9SB4p3vLq43nrxCBiKh/rkVKO6HyK8MkVjlwT3GiOpjma+lNIVAPQm
zRsOUbXHmfpuko5mnDBkz+tdWkTriDE+O5EBk1apd+KYrPIMakipbZPyvTEUJ+xTz1Rzd1RxqJWs
XdA/Dmq/k8PWFeVLLFJTKXeZjvaBfnfuKCm1dKeyXQR1te5n5egTzS3iCaMm9TaKqSCFfS0zUksi
OvkxajZ+Pb/HWed2xssc6sWhbgaToVP41isrPc4wIO0BzdsULnNrUHTlks5ywenbk2c8GWAu0GUq
JVGYPn1Ls3goWQlz7rLZzRLGu9aQnaB0PAxjSYi9r+g0f9O5rpNtXkqRo/Zmz6D/U12sweVJH9eW
JtTHYodphDzapvwiVtFHH5HmpQmmF1ijsZO16AmqhLWOA+HDCvW9oQXpDlLxvtH9x0zDOiE38MjX
61QjdZuk3z7bTsL9lFDzpI3Vr+AAuLkce/JCiU5LUyDYW5lWOkolaYwrXLi6L6kBmS8yDdckLcFR
1DKjlW5F9wlHVxX1rA/GYH7T6y/YCdiWTLOXt+HNqJgsIS4FGSii7yAWrQ1bO2F4HeC4k2vVWZ03
5KtgBGyhpk99iMzMEKIU0UtXOH2VhfZY0iD3M3FkQqmPeCDLqVCvwtq1smIX5iRBGy0mqHWGIK+K
vjGR6iy1XBFSn7pjWojbSo+/0C+1XMGqjDbFBHAhTHLkVFNU2W27brTn1r+NMFtss03sbkjPqg+0
UKiJv7HG+nNaGbWAvXQYn+dphPg3MWtp+4HBNebMZlV9yFF7GSb1PVQDRmsaJ3idwFrs6ojCklT4
XVeKX6PEqVdVbIz+dPIXL4UWxwcjDEgtZ2xqlFAwjG82t8rWpdrcmhFFaBoO1zSqjGtXpycw1xEK
OWzFtO3uJN/o4aQfUzGd1pE8S+zeZr8qJt9Toxna2Gg94gtS7VJjeiVD4V2eMoCo2eQPS9RW2TO0
b7OHZqhhyXJnMF/uF/e9NntqfPlxFpmfaJV5DeuXdoxZAVbDJqbkG6gCkdsa4bSZ2Em0AU/+WA2f
q6wlMLdAZjTPADBxbz6S8oxEKGB9WES1kLy5C0MRY40obbzBlJ8CwwiPcWQwUupjNsD2o8qCjjz4
AnMnhtqZlMe7bqBIJY98ktWneVzwLvxc8KWSBm4b7ShqxRtm7sTOKWLiNDUaoTw5lh1eTUk54maV
NaqTTRxsuUZmgNl9qFJiuclMo9j4Mzz4Jk5XXfomWsAtiUktlYdJ5sZNBIWdC30alJseD9qqxVfA
9WUBuiP0CbvKpnWSEv9VmROZuSFxbWXeOaESfI5j2xEkS1aZODORi4n0LnhPZLHgUNssow5R/TSa
fi/MbA8CcFKk9ckPV606IX1DG3sicusl1bdi1tUa5CeNoutH8HubTsNkNsDVRZAJ/ylqcXCMBqQE
MYl87XzoJNXQ7af8wOJAZzaK8ypIvcy6M8rMP5RR+JCX3fQsTQIFY6qc/Hl4R1jENCQX6UhllvKA
5sMLy9K6M4fxuEQ4jLhp7PTQNHkzp0Bk+bRcGyaM7ASVWn0oNaVALVRMtdvPSo7JvYuq+zaZJK9X
imGnDCK/RgZPa03LTjhhb5gZYHpdtDc5zLctXJt1GkavY2LExxgmy66YG5fSJlxnTXor5jn21IV5
pAoxjwAsUlqIxvrqNisYKTbkcWB80nqTYB7TbGxPbRcwK2q+KTLJB4zSbi9bnGN98VSQNVFpD40J
iBIJfYFezZ/d2syeRcBm20/nyU0wLxfGnK1pDmasGLcZMgsnkCLGe5p6HpuEyZRYqJss0lkXI2lc
hh+QI9h0BMS1b37ErZ8vv1OY/bXDU8QudapEM+OQlQXu1DA23SmN2bwwubNisn+tnNqOO8ULCxGs
ME1it8RXp8JLwzWjRFz50QQFc7l9S6E8jzLvWybRyonU8qUoDoYuE/RY5TB9i1WxTpXcCwO4ZJUm
qu7QRA10W9nY1PjEoBUJTpGU55u8FW6pn+/lJJLZ+llDesgRVo+UZbxOmgejGnYz3jcdYiMzNW5m
UcxIqepDOpXtTimi7tgms+LmpF08RIvCaPIJuMp8rIBEEO42TvJNUNe2TJJJOLZUbkkZwfiq++2S
2CUtYI1SAnT6WOJ0RXUXUhqbWVy5qYYP52AguioIWhmL9Oo36WebNJVHP/AQjmBTeikVnhiN4kku
PjO9rLxSJMex9d+IzkHBGOkCD08UVVFrNzXIrX0vjkywybcIZatwYd1pnphZywE0PIgSOq+U+BY+
S59EqbTWQeM7dU0pJGCi15gdi8r/jKx1Bc0L4yPCRlIEnOGEvsYaPg2V280s5gN5OsRvDcWhENQn
M2i1tQAEUPvia9xlbj8E5rnX242uk2TZdcB/UcgKSI5JbLVO1oSlO8GvSxpZsmXWpz0JfuyqQ06l
xfm1UpRjKZnDqptG5krC/FyqGpkAfvAcpSosu4jq1UfSySN5bfM8S2CMRSKprkIeNX2auhbMqVh3
vsAomqyCOvXdZqRB1QpO16qIcJAFVhspAja+0kuXaG6fsmzMd7EaiStNAQ+tc0pWZTpLRimBPuDV
JELxFsP6G2oe2iaEZXo9ih7hLhZD9eyhzSpwFFSvZUJ1NLeq5HHvul0YAqD3RKVYcYtTnDEDM47S
QTWz29A30rYaiwcdWyNi7C2M+AbdFRtzM6v0eE3DH1mRUnTZ9MuMk43vVINyBIVtV2iCp1fqd8CJ
gX872GrV4nFYismWc0qk4+oq6iFa83qnyFw+InguUSk9GYKJ3s1YREyaRK8dY0FsJnzW+eRhUDHp
1riuEuWti1ZdQ5PU+PExw7yW7eJ5arqdIJXl0Ydh60xythHyPNkFen/LoOIwMNBufUC3xaH0KuJl
5UTKTJtWm7e4j7wY3LfLkr0eJL2LK63oth3dZjvWNBF9/STm+IYFRW+ASmT3Eao7SN0MBDJRaMGU
27XeCHepHH8ZJpnrtWHC66P1YXM/iFGYOnEsjuwyuupUveo1UnSBDrg31eRORS/pmuNUuYIeYi+r
V9ZBM0vm3/lwHbIyXKdiGHvGVEBMKWe3CgYNMzATR6jIcpta6iivZrfIOigyjEZw6x2FlZyDD3cR
9FzFJyFPBHhW5EC8lH5dcoBSZ4pDuQoCPdip+kCmzWC8qf6dFlQPFgSlfcKfKjD97yguUcMloXlV
DYrtJvY3sQ7JI1ZkavhO2QhWivEgtMxBYu7XNn1DQLu4bzNYsu2S6iZ0yilV+h18ZuTNQ0/Ikcgr
ndDjtJr6KVeE3fZZZDdbtZR9LxXF1tVL8uKamlFKn7+JgXo3axo2mAVpUloAoGiQwVQwyBwU3qCc
jF9QI4Gho7Fc6Vy7VVLWIJoQUUHuerglOmN4iZI5ViEumcBzUIMRJlh1vIUTSNNuCAiZe1PbxzPN
v3nrghsFgHaeYr8l/wjghN310YrhJwlGZDphCLAnDcWbltLaaX11HxT655ypn6Hpv07NRIQp/FrC
pwav1K0NMfNgBVE/ulon6TvJF6hKIx19aV3ka1bqptT7YAPq2OIU3bFLo/foDg0xmG6R65+JKuQQ
oMRuQwKlyuYunnyC5AJqwbWYkBITN9e4DiynEOBB5KbmzXQrTq5bAYmU0VPR6uoeaahxwE3ibYiT
rTG++W34xRG9JZqT+C3Clbw6j2jcFJS2Eu2i1NGsTzIzZ6MdL1lb9geFAEQD+E3ILOB6HaNPQ2Bv
wFMhCHW3m8TOmYIh5iaVwo0xznezOOOTnDCAKPocCVGUW7v6i6L0kyOUUR7SZ6fROCzGBDNTi6Jn
ngcclBKVaZOhf1A5U3MYOUqXLt5JHM8ORVvsMHUJIyZgdTK8zIY108J2MztN9DEJy96qzIWdtip9
Sc0bTwR/3SryrYkNzUmhzjqzkr4U5cCBL+QghOb4HMfNua81k45mqRHQsKo+VCfhftRVBn3aWxb1
KpfffxCpTmCOwBdhcoJLqVLsNSOhdZrwQFfMhA0rke3SpC4qqe2zOUuusll+giA1XqwMkxtPUKVZ
nSWlhkGIVz4bbj22wpad8a4QONhgG5JIlcTPvuG7khgzj1HLLZpPCtIyjFYZU1oylTGUjSaGZ31I
TatLwcjWMld2KojU77OunhILdW0vukkmhSs5G2M3MotkW5G9KJphupaHgpziGmKfaA07rVDPtCEc
QJbO0AuycxbFqzmakr0cT6kXlKNw7oyQyZc4v9C1t07UEWXl6zGn/UwIUF19DrFWrESsPosO79zn
uVcjAEsLGCCXGGWUblWHrSMlE27rKTWHxniyUyPQ69jfZQs9X4w50AhRoXCrDKzAiwLQ0MDkrek2
bDzvAQ4KWOet/LQCqcIo1tAIRK6q8RJFaOziNnVKKyBkI1LhtRolwmkDwn+Ou5GcaF/BQKI3DVlZ
6BEl1YSEQcosW9GSw5HBDWEPLWbjhaJ9TNYtVuqT3NGD4MnUULjKDzSMBDUbRJUqPW3SKFDAiwaX
sZXj5zhjONKCqI/JBLZmMFc0wwZtbhg+d8zk3UDPtnGoYXYaCNu5tq6C4s5atBa5UdeKMcAKiJND
uYxAo5K3NqWYvqchKrIWY/iOpAMnGSqEbdPgNF0KrWcKnDiEBjVVxtfIAJvWnjpKwuI/RP2ZjI8j
web2HAu+0wQAvZbVapdW+dQKbOUni/S5TDddKfmg7KdktHBPZswS+Q27UR9RJfctFhvhWe31dDUn
bLslQWjw+xFo+xgSmhLtIRaDGNvj3A5liylRIIFzzrHitYnB3CnIBW9SmPooOD1iCSidWss4z30l
M7DHMbaYwUg7dM1KdtaCF2NojkWo7Lmrqrh6FPxvKtKzImf3WjuCVMc4tOmptoq1+LHT6LfqMvrK
p/JFZsLiTHqnr1qiu/YhCgjZ6mdvCmeGeVEpb0RBeWSKWejZ3iiQIpQhYoVCLrcVV2KdtCMmQ9Vr
3gWSPYWl3ROb0hgS9u1TvpqDtyooIE9NcEP8OHzMOySIdXcuzGwv1N1nIE+x3XDRixjKoJlCn/k0
S+FNKhXD66P4W4vlct3LouCUahKvinlIDlTJRyA+/ZRaxlYLVG0nzFArIoYVtBhda1c6VXzuB8c5
yFbWZAmHhtbBNcObqgkvo1zFnk5/FXYBpAux9ZLxaklNTYJe9y2PsC2qJClXas6mVXKzpYKKE3LM
OFHDDN4w2u1guTN/J558vI4W3sESoOjg6pREgTJup7b41Drm4OSKx/6+jjGxbEonU97mBRYYjE3b
FNc+TR7CeKLkRbzj31oVykwduKZYbqMelR8OX2Ggb4vS2lsWA4A2KHcCI41UKHZdCJIg4EvMvUVW
HlKHuYOpk9VOp3dOhnJEgSTHIMckU7Lukg2RAbcq5iYdg/00Jzdp9sn7w9vcvNVyBAfBl3aWEr4n
Au3nR5Xr+zK6VDetDM6S9Bwor6y43TBBNQ3gCkK6m1VrV+b5yVBmNy7rdz3X3hpAIPgmdcisv0Ne
1I/HwWTHNnMQJl6iwHIc8peq4ip01XjQmnoPTTVRUxoJ/Jg13zE6cT22wVXHtjm3PKYBzG00xiZZ
Kl1wonute3Vl+mcfPpjFFEsbIXPRDFsGyZX6aOJ87u/9tFwpUXY/AIYY3XegwILoLTDVARxpsKSt
HsebTg6ftTL8VJPx1HFlFCO4FSXhChoXD7ZBaIwPQZMsbESxIplB7j9l6VHCQoHdxM6jZBUnLM+w
BOa6TmJwaFjBoWCeuvw0Ter/L/8AUPGPAmgrCsL2v56jBIbbZ/T2Hwug+4+v/8cfPjveew8//8Af
fr75rx/fJhp4Eer94ZNV3kbtdOm+6un6xW7Z/ia4X37y//Wbv6pIHqby6z//V1k07VvqFJ9/AGCB
MlGXqCpgm6WjOkLT969wXMINUY38HsH9pw/wK5iLDYGiW+TgKKKGjebipvyLfpCIWwulANbhi3zl
F5Hgb3guHjKyLAEA/4LmyohhfhMTLN9CSWAsMhqwWOXf0g/+ST740xs3eaLf02b0qp4LvGt/keW7
5murv+PeG0NGwmXKVXARVhzozKEKKWNAEUuXijtnZYsrTmQPtq4JkVVlzO/jtuuUr/EqXHHbIwT/
3RX+JwQf9WfY+ecXunz/dzrHxojyTtB5oUu6F2kNP1hkcC1JJOi98aNGbTd6GaNr8TLs+CFc6Zhz
bHRHwaMLCSHUEovXLfO6f/wLcyLYbGmOGhyFtf006ispvpescxpz7wDy/zdmMfz1KgBpwYMIM0xu
WGWB9v+azWBJApLTn1fBnx7gV0mN9XfsZXGhWYxjISEsXpa/rALy9oj4VtBHLQotXdN50t9WgfR3
U6EQQOuCHceSCP6PVcC3JGtR0crkfODD9O+JtEQe6ScOzx9euP4Th0cLxHyuaiQ1zO7vIYuJa6rt
OwQgL9IL9PTwnD+QBL9tt5q3mBzKA3Zn7TsWCrFbvwurBJoZYn5tkxT2F5kQngppNlnPpHKm59hV
cOpYiDqWHZ+RbkHbyUntU9fibgn1iw8td+Sq/aCKxJK6f06ydfkiEqX8ar5W3yCxxCNfkv/N3Xks
N45tUfZfetyogDeDnoAEQS8aiTIThFIG3nt8fS9kmZemTNS0IiMyqiQlRQPce+45e699nC9caZWc
XuZUnYNgI5gKwAyiC11/CEfON7vB7mzDuZxg5iFL3QZ3G84TdracNvPvlxf+bqUuZoWyvLhBCn1I
XAC59rm1l9FCXszPDKhjad9bq5dsEx5LtL1vaHQ3H8iO7m3lS3xygBm+9hvJ3YSucgg+qVyLYBFJ
29LYiD7gI2GffVr60vEMtwrgQj+0DSlWGGTbN+tF4I/49Dwnanh3lmtsj+lKXXOWBqeByGITXhnT
zHmcL3iWmoV+jc/DghKgf0tu5d7DNl+9/PrzEnmgWN9hFXyVwx1fHyOXYYlhn4mGAKWGOHtZuOvo
nDgPyNukBZ6Z5+2w+ASmxA/e1gpdTxvEtTvcsVwg1pKW8CE02CQCKQwMxB3zOCvDpY20wSew4f8v
HlLV2bs/P0L+SD9wZx4JsUDpuTA29Vp/aJ4nEmD/if/BtfzzxWlwG8CskbCfzV7Fb5e+WOwMXY2Q
cywpGHBeCV80Emxm0dwMf73DkaWiI31OjrN4EPLD4nF/hHaC0Gs7vxef39zlf7ISa392r3z7dFgD
vn06XpyJ8UD3B+YRKYUbQI3L+oFj8MxzXCiPWkL2XWCf8YEhGN1Qnyxl2SZTsLIfRPs62p/v7WKW
X1a8nHfQBuvgJbwKm3nPaG1AEvxlOn//nNnC/+E9/GGfG/uqFOucJ90vDl9iB3yjS0cKPAppiGdG
AuS3MhNYPMYvPQce2QmI+Xugo78uDzCc4heiuaxpiZC+5QSy3kfLBv7+bXJm+X57f5T3/aY84SF5
2mpcypxMHM0FGHJ7HMZFi4y7WiWfGOSWihtvNJeATOA7ZGjZD9m22IaQC6dtqOEjXiYctd7arXoo
ndLJP5kN2+crCR0z9oGLEOsMkgeA1jvtmTcPUg8pHQWvar6Drv1+gW70tg6ODnlaPUpba+ktokO7
O59nCvZ7a693v5mQqeKoyf7kglDmD/x7PA2WyG+uzx+2Zn0cKktreG+ltTHRjd/MN7jmRq+I0AVU
rmtu1ts04zoQES9IAuFreBh4ZTNKZt3a7+//3R2XrRaCBDwKC0HfvO/89Y4r64Il/cCtkMWfHuC3
ulP6RVWpLy3iF38TC/5Wdkq/ECDB9wzAWzKiEG6FbzZcQFywiJFHoJeb5Yy/l53SL+TQ6rPddIZg
ULH+Gxmh+vPt+P3T/mENqTWuGVWFGSjHk9MV5BDVxjomrLYOX4LYfzbpjtfkxK+08VAg4kYj1JDu
zoQZgkIQbtpKcf2cpPaydGtsDXmObYTgvmZg9mUpsC8VN6x92zPPhoIQUNjkpYX7UUWPt+rZsnri
mDP0U8mrNd538iYS6W3dhcwUsmlNII1Mnv03n9Wf3CaS/vPCOddVM+IZJzhW4R9k0H0gq5mXZAHa
relRzSwWhuhLhZOrGyOnlGoUkvspDRwzLj85DCFAJNJbN+xEu0gxTV00+sPrlAMKC8yrgoawjv2N
nFT0kNN4pU9S4fRB9t40Eo6RWtqxZbyAwDs3NIqdsBRxPQXWIypRpxwjIqEC88VTZ8F+hlBHHQuE
5T3tQoQU47lCtH2g9HpOcpPBEqYAVc9g54zycfRGNFwBLhaaKjeFo/Xoteoiy4gtE0ThlVbvyi8H
neGV7DN7oBUf0SqK8a4hzLsmRYEVIJed0aK2QCHJtM1OFPC9YrIKEHDK00HiMB0B50XnFN6rkrHp
MP15nbWlflyInODLtL6OxDUOhbXUzXSTNfqaCo9pMRqmAQ1almsRzd4Ar+2kYOPTOjqeSoRrbyD5
pKq8lUb7a7SwuKgC0MZpYZpubzLi1GJjT2/4Keow6ccS0wgN3kQ9WiW/7a1oPyWmHqjrs/ohz3CE
VPWtx/AB486ufOBMTC78sLNVrdsUSZY76TCts3JcK2Vzp/t0KMSuV+n9Gd0x0TLGiMVK0GgJaHHT
2pWlvkhm8mx04m70dNhdY+8vNWWW65mFmzCSFwPxSWzE46CUhwRoSyXRwA35FEoiNel16LlJpKef
Oz4szoXeY5oUQEKmSUbjpd4Z2YfX3Q+jMyW+cperXGb+NqyAnIx58EED+SVAI/ufXY+psXQVcA8Y
doaYxt+egBRZAGfxwwno5wf44wSkq3P0rE66OOQJlSXvfycg0D0K4m2dreArbuD3BVnk2DSTIzQF
ETcxtXQdfl+QxV/4GqgBlvJfQe//ZkGWf6oxed6qjugcX/OsY//hAIR+om/zuiOuU7X6U5wmFwEV
QDDP8HOmTpmXu4YRr2Uz2cel6RYJhXT5aMkVOL+ZPYyyIs53bYEm5WJEAQKFAcuPMPx6Jf1lrUEg
yo/FxvwGc4iE+AAvElH799WnEQ1iXgyquoBQysJiijQCVBQ2aMfKhGDWHLmaV+6lZGKE3uP8kabj
wB0S5MXCa9rNiPZIVrX3tA93PjN+sac5UMjvfppzwDIvFgGtGrGDVarfE6Q+9RLqUiR7qS8v66x4
6CzhIJUrM7/0Dfw4SXaGpF+FgvFoFfG2YNk2e/UgEiok0v0X0m7lkbwkpuN6yh2ruyXypVYfrRiu
rOQBV1DckuVFk+lGK+a08mO6kL62YVfP7DRGx8rC8KgRWDhMmit1kBSE2D8ZqfLeS9JpylyJLRBJ
CQttcNVHbe0REC8I0I1qtTiKcuQYGlLWVMq3BRm/ky+48YBHKuoRYmXKJqk437ai4LTDRhg05CM6
mLj0cYqwfZlrpdmage5odSoBwR2dMXnU61ekNLFEM8Vf5OFLqkYYGn2rYtCuEhzlrxpi0cONRke4
ZmJY+SdU18+RpjwwQjMaJ5tfScbaFK6Kylq2qn9p/OQQ68T+xlgqlfbEsyhXRpLZvnCiZbGnxXke
I1o7aN/FbtgmgYLxJywdbWjexVZcjxHWGS9JZykxQsfxLkXFYozUxpmwsAamb5nh9HGwk03PNWWN
xEN1F5vW1mRYUFjlMTGyhRnQyU/rpVBZtlZvSnNY9d6dEoD8gUDV9QcP1H29qbTtJNS7QIkXeVKs
ung/EQylibj+mEtacndNjZFtEj1TehsyY6kbOZzYN3FgZKaZUri1oscyr1cKertlj2rAGeFmBdBs
h8k6jQQ4DTln4Xx4aswPvBL4Jw/cfWiBEN4DKBLjeyPJN5o6ulok0AJLCmU1RLPcHturqilPveFT
FfAhzx/agyYdJQPgUrePwlOGYgOkuHY3QAHJtoHo5NoLUhPBcMWROcGXQnajFE9Gsy0E62XAFBhi
/LXqbRHI62iWBdfCLkynWwbWV0n1BaP+jd8iAA+A2YvEWkqadQr8+K018dPpjSXZYJNAKK+CFkyi
rz1qcug0grG1/OboIWliS4UlLTuhcNYCY9HBssuwftD2f9FD9b4mjGiZpto19sKV3ENgLH23bWCV
WHCdGqTzGR5DgY6e/CkL977RPoS1uZdSzGBavu0SaV0XnOaZbK2moT72vHlWjXEvxzsmeKd6ypd9
iawZXHSiMmLJoHD9d/dAkfB0SlSgduwD/xBHqMpA01mDP7626jfv/+//zL3wnx7gjz0QLY9oQl6i
dQ1Dh8X9jz2Q3RZIkwp8F66N9A1YB2+TTggK8Ty/Ju7wrf/tgaZssgcaNMv1rykov08IfivIGS78
9d4yA4F+OMjOTxzFqsWgkxz5ee/5pscsiNw/YcO90ObHMYU/IFmsXq8Kid/IoMxFp9AauIGg6V+5
le6xk8gH5ZkIUxQTS9R9Yb8hkA6JpKvnSzM/FsU29T9H9Alc5nW0J5lQlQ45KJYxqWwRZiRMiRkU
541nuX3pUX0l0mMVHv3mhGEX/a9d0SDZEdh+iFfFOZ7s6l78FB1/jZZ0m526Tbyz4kVzp62VXXIX
nofHFPa6rWa1wy9nsLvCSZ6aG2RctONYbZpqb6CWiyGbFanL/pyWG7lDtZE4OpA5TKGztaTBJHXE
mhkKn2qMBYBIiOrQG8uBCeAwJI5hrEdUivD9Mh+PuenCX7ZBTgArPeQP5QP/tAY9EV0DZmkPwmUz
9ucheO52yeQ5fjfHlYDEXpbc56rCtDgKd4J187z+UJbyvsU8nhxLE1djn3R2pK3bdqOWrKOVg82+
EawLl8RSL/uZEnMOI33Vt07jdfYIKsjAQQDOAn4vOQkPhbEAq+kiBiAqNcJ+r5p2gjjGGDCUPmjJ
zirtaGfdjFfENO07x0qMpAYe+pp49PAZkVCv7tHW2PxX+Nzea7f6XcH5Lu/RuQ9HHm8dOdG2eoiv
VWmLot2YTt7skgKPOMZ/DWaNVKNgAJ0eL0awFnjNV9lDF6EWtKPi3ig3cbRGmV5qW32ym68E5mCb
uYVqi/m6kldR7Fbjlv8NAxunVpicQeEoeMT0q96f2iLMYQyZe/gmw0FgDTTTcdG85P1Rm7b6rtr2
GwGvsP/qHcYtCI5tuutI0PU1csTzpboytv+3Yr9UkyZEbohx62lrOegz96CXgEBuaDKeAedWjn8n
nEynevMSxzoh9wJgEG+m83/2pMDEUBPpe1GBGxwt//akIIqCIf3JxPCHB/ijcwMjTxFZf7T58U0W
vD9aNxBDGc+YKqvzVy/nH60bxoIztpzVF7/oV2rdH6sk3xLnqD7I5b+ZQ39YFf9ulZS+5vF93+77
7pUbP7RSQf8LdBeQUZhQQZ6CDfCUDQO3gQQyZIuu6oiHu3LxwjDhhb8Yhi9nT3TpBCif72+wJ4kn
R9NF8xpnEA1syZ3OBHvD//pCa8T+gioWhnXMtIPN/R7Fm50wNYGuYpegdRryddSl9DitSQ8KCUSm
yb3j90xEnNdMYFaH9nzpFiQIyScMnxZKfOJtkPBaF/PknYI7/1zCVJ9RwAeX2wnqxeyKt917cr2x
jR9NsmYIMbZlW3OBPjxUB+eoLF65yWGAD4f6LnNej4vzO/iHq7zOzjCmIFlhmofSkjgz4Hdw1zTA
sy2xyvR17sq7ivUncczddIh2nr0onTXU8cKGLvH5SXuX7CK6yJ07HNLl+txunxfr9U38p5PTPCX4
u4/thy6tElraJIh8bMubMc+ODoeDvXF526ETLN6uuzMJb3/f8foTTtb3V8rMBfhmP5UGI9NVa/6V
T4TIIwFjBkWyA8736KTNX7Lwrncb8SbY2qpYAcvOVpuvEdWD/RYu7HH79PRyYLCm7O5d99Q/Kefi
UwdAoULknqnczmu6qtwrzOr8rlF2V+yHTGi26+to7w7X9eLvX4+kcOf99B7iyGYWjeuUUuWHFxQ1
lYa6jhe0m9Hl6PpW+rnn86RthEaca52Zc8kfENUaIDM2pX10gqdCCJN9QdAP6AmSEzDqTT0z0GG1
bw+Hea6X2xACGMetaJVHD/M8SViurzCXsP5/Fntxu4q/8lDmH2FMsqu41YBL/fq1OS3LflPW9eqE
no0ALgtGdbFu2bQeJjdcjKdTw/kQj+lR3Tw8O9t2Ze+3icNuGO24BCHUweVDLL3qDoFd3pEFMBzI
LVqlXLWV/fr6DBv9/B9e6SmEWeV1lUqT/D/Wu7/u0VuGwCz7p3r4xwf4ox6GXKnN8ZMKRnuokr+v
9EzFQUjOyzh1uEzXn+/83hOa+/cKVTR1ssyKP2tVfq+HZzzA79AAw5R4qv9ipf+5JzTvGuwZ7Cfk
k1Njf3/7+plO/0trIMeT8mOgJZtzo4lnzQtMyla7KquPXM3fxYTzOTL0Vi1Ge/BRU3Z68RiLwLgw
1piluRfMbC0L/q0b1Du/z8p/ui/N+b77fm377iP6OkH9ZqGJOSrXvkbPhfp+cPRARnfaXvyZHlnQ
7J65NGn4EsrYBGvsOej8X835v7FrD+qMC/QUtxK6C9rmczEWa9HEkIzWNHXLsb6rJs60GsLTrITt
lyLOnwxYbx06Fy98y0aSsA2UyrW2wUm31j3zrjPll0RmZwjp23RYbepj4wevkvGcZqe8De5LEWFy
XqzGZBOXw4LtFJxrjtldJqkc5EnXj1SAq6I+gE5e1MaAiM90DHnAXwS9KI5xNdTGo8awtUky3NCB
dIeF+FIa43Xolacyb1ZWoKz7Bg6DEBcYAcebqI8rbaKWbeL9EIc03M3+MpXXtLHOiS81tlyKS+LF
Fj52rGqIn5AuQ4JL8BV5L6GHBrp6lNVz3dd7RZGwDuCRp322D8d2KRbegzz76dUx6lCrb1MDXqaM
0qF7HXz1PQVsmcjjIyXPvp6UlTX2BbHfRPyERQ1hirbU1GUrUZaPlTle8gLV6CTvpMLczsOHqPis
okdzIsPPih/MceiduMc9KFV09CVaCnyYOC0KzC6yXzgVPShk5k1zkZLnxNoT6PI5pbqOz0c7BPJN
9Mxlp5fMI6KV2VQDnX3jKAVbK6xoLtTWG664tdL2W7n1D8j9HanQsZ3UT4LcEXvuLztjOJoV4mHs
IcDXqvfU0l/xSmJeqx/wWd53VnGRDM8dsuDLGGrXqKOflvfSM1GgJSaga5ExrhLFYlkzjRImR8+9
tcRVmAeLSrwbyw495soU1XIxjEm2xEBOm4fMPT/ploroPbXAn/7Ltfd8PEcVpBjU4ayAf70io9ZT
5qXt+w6Fzqr63QP8VnvTbCBlBXovgiOcNBRRv5XefMOk327xZTgrEq2B39fjWZBHkBCrMd+1ZqD/
H+vxXJRjDp0nqiadCpQb/2I9hjz80zL37dMmY/j7BdnyYqSGNQNEGQK81LAebbBeYyWn5f1QIdoz
IZejBRn3+YP/ghkmnPmz28mOiL5IVhRS4mS/kBr07G1poFOPqHCq8Nd/Cbcl1fMB5fyFOvwxWJkn
4YLpGsRK5FSEhnHQRWOP5+FDxIBJYgXXPq1okOvhCjAwgAB8kS/SpebcrZ9zCPJW9xab2Sl4KB8T
dzdn6xRuCgBrJh1ys9/KINnI8sbY481FA+ARo5ORrxM5CXCh7uIFXww1w+kwoI23jXfpBBj+MKOU
FCi8+KwgV+Leq9u3KlxioJv23pYm6HIXWOvx1XN7FCYtaTwIxNdIH1yKcQSo8rK4hKGjoD5AThMR
X+LfiY/Zy/TgP3WX8X6oThlWhKN0mA7FOb0L76yTcdJOOQE/QeRWGCYfwdOal3bXrr1LvxM2wim+
pnfxanhIVxIUroRz/Y6ZMga8lgW92urcvXizK8eihzBa8q9z5f+kvFDUiavgSCvDPaGu+LvbVmdE
Mt9K39+2Pz3Ab4UUScmySEg4isTvs74knRsavYJFS/GrmpZ76n83Lq4Hhm7MUpDnfg0I+72QIt1x
jho3qXpEQ5x7oP/mxv3aOPy+PpmfOK0CJuYiQ7YfhlZCmQI6qGkfkksKOcS2rtPbjPzKNt0yPE5P
0wrY2Yq8CqiaR+i0br/Q3TnRyXPzY7OZoV7NBjO5ckLHSj7hrSJ64/Vl2kCJ4VSlLqb9tLxjX9nI
J+1o3nv78GA55IJdvJPgfOj7DRjsehkuPlIXYiUxweuN7cT3d92GRYFYVm8ZHi6XzR3nENN2Towa
psuAsIvdh3AxK1gwcXCDmRUKCWQZL8nsstOl1S47qHPRdm5Yfd7EaK3cwZ1RQJ/J512wkWK7vyrO
uAnWMvIvIDvA7tAm8F+04wDbCa4x2oXyDOLuMjhgrZdgEedzMQe5g0za6TdX0OnXN/xbSiBa7p9W
0O+uoK+9jW8KxbJMcKZTOSxm/XJqH2i4Lt4tyMCz7nFmiTofxIw8zgKx8uCzcrKC9icTRqnDG72E
dAoEvGf92ICNwIV0+vUr0+pGXdOT7LRiepYvXmYuqlPf2htFjuu5+lYlQ91+MSvW2LfwKD1NT/Gt
dppV6RRLKFBLa4MwjrcH6wFaS/KG+EyXyspzi82c6DUuwlfqqa9/RK4Nfg4c7+zvy+zuXtr48CAz
W6SV0Lw9gViWZxAdo1qb+NuBTsdddt87BxSeK3ian9liFkP3PMH+E16l/xrfxoV50K7IXkFwssye
jHv1YjCSnD0yw7N2nzuZE16zB0QSjvKkLF/UF/mlP/uP1p4utaTY8ZeZ40nDeqEehudlUxJBzK+T
Vgo6xbfcnd+2+ibZ1eolPHA1AuRxrbV1py9QfjBETliO9fVNYP9Y7LZ+vPCb3cE8CGDXIRfdEKYO
ywoda7bMt8p6pew29YGUrbv70wf6XIKZekdagbTaY5efKYLsfMt28TUhimHeSoV/Zy45g4NnBp9X
09t2mP7kHxHoZdOdVoeDAesE6sepgHWOiHNWI2LJWiu2zlYyB4XNuvH4Mi2BVW/ULdSbcIvi8YKl
mtP9xNn6g1TUBWlT8deAsPu75goAeH8AFWnfx9uaSwtg3134Wn6aL6K7Uw/JE94b1JAo4s7KVbnK
rnblgAWnIiCSpGs+RTBC3nrUQ1g2LBuQEyzjqeSg3oJ3woPmF/w0SASDCoCcc/PIEBsARg/4fRQ3
HhO+K5oXfRsf1a241Ulvn+nFpNIYM5S8ejMC2/sQjxAkL8wbDspdSYdXfJn5y8Y9Pa7pRV8PLgW1
o15BPBNvnNEMC9aSs2bPW4JGBXQrbfnSrt+FK2E5ECwYXJgFv+anaAc8kGWCc9ALQVftInxCcPlA
mJ7bL7GoXfj7vkL/SLdhi1d0u1xv14uUIDJmu6tw1S/HZb7xdt0LKsG5OlgfX53t8XHLRku7Qt+J
S8r1ZO3mK8iZ/gJkax/abw/RsbqZBM3PWt3hQA+cdecR679rLjVwmmDL98rWfAth6aJDZL2pV/XK
2T/vyRGAP2XL98KrcKscEgYQsO6fkSm5H4XjqSxtFZ5TeJ+RPW4eXpvFTqBzH9wRxeBQaDzu+Ejy
/tZ+ifM1lmU8kfHEOYI+EUwG6jM+8mB/y9Fmqse1sUkOnyg7Zwp+YNfb9/X8dl0fSPgKke2u/eXu
/e/XP+3nc/I3y9+sofi+gFSKEVG9z/LngxK+zTlq2CRIkpS5Qsk7mHutBA5sgsXdLH0dyL/j9bAF
4MhzoTmDfH6be1jzPrAfV4+XWWgOas8+7t1HJJ/aiinzgt6ngO601g5fn/1/stBBsoOShohRVRK/
ghr/+nyCexohz4+Fzk8P8FuhY/xC+ohsiTSAxK8GoN8PKJLxiyTJpKGQVDYXGep3HSOd+Sj1kcI8
V2QM8L8TivQLZx0UFHSSmOMi+fxXhc7P1xfTCga4s8bRQOr0Q52D9X6UMx/Ag1T0uE9h8ecXSeEO
lj/VxjsA1AFzCDGw0e/0lsUWJBM8tLG3o179UKAgTR47WDT+w74v/3xw4rSnc1oUmTqjh/3heRF0
JmqR3svAvPNbFteumHirKdYeBiQ3pdwfU71bZKTVS+ENtMvTNNaH0Fv3p0m5j8kvsCaTphF+515b
ekq1jxTIBCrSu/HXa/yvZ9B8Sj90sjhC8vHqfIwqB8YfjniDTEhqH+m0xsm/CKUNlEeihM+T8Sxh
BPS6ki7ARWuuibUc/Z1aMHGAyNiZ0KJGyVaAjIn9awvihIBUrdgVKEb+fg352nr86SkaNP4otiUu
JvWHJrgcl+NoJpK8CEWm04XfHmXff+sL8lrQz4j9uKt71GHWuwcVSh3kx4H8b9uiWQ2cPiO9e1RW
2aie9OgWZA+y4gRCc20kEPoVvBdZ3KQVe506Ebswkbw6lv6hgFpXdzOSsFm1kUDWA35VC2CWHgJU
zNyqZPZEgphENZPxXPzWDcxuKWTg/WKjW2Ae0xedPLw3ybRWQwVKFnDBSh8fKlBKVcHqDdsHljXa
3zg++KW1LHztXOeQpGvs2n2UUL1Y96N4G6sCtzgqFiFfGMm1Uqi7FM98NtXhUEGiIASHKq8cxA4i
Gb6XGDDwJIxQu0vv2estbdVH1B1ZuEyHdz+QESVlTlRxzSu1ssqHj1RQ3VxO1nlXOfwiVx/k7VR9
aaTYSZrgaRh0t+acsbDU6n6i8xbo5iZPSs7N0V0qbznOvP79J04H+U8uym/WM+WHbSOO0iYzS0la
aJ0nrzohZ9Wv6scqVk6pCNyumszc6b3IbXVaBJHK+F9uMD6ZwC11tboC74F0QzhmXZOU9jBCk89l
xTWBeXSZQqBQO6yS8qXXhF3uA6Gczg0woz4FogdPlsYdhTk1G8kRZX4Vo8qdgII0irTwVH1pKB/Y
dV0tr5eToTuJ+DqO4aJC2lfEObZufFSSflHzaNPH5ovli/VSld6EDF2sZvof0ZxGLyXmwdfJI4hV
hYoTJJc3u2paDckEtM7pi+YD9y89VyxmUp6qbmSLykFr96pYn0ux3Kta+Soq2d4LVOAX3WsVKCo4
2u7Rjz2Hlg30WX2ZZAokPI4QEl2U1J5EFIxTuZZ74xZUwd4KOf+gzO1TBeFbpu4J+VrmSU1DR7zT
dShbrWTSBfFGqiop+xBqQsDiQFoO43FKDEaICaIEvYCVop8FuT36A5xKTp5oDwhlLJSKaBzL1aNw
3QiEw3hwRTyYjbYGXjv1Af03CiyRDuAE0pDE20ztJ3QaCvToaBbxvol1txH9jeSH6yBV17F8LAWJ
DyDIFmkcr4yqeNM7PFS9iKq46x0/8B7VMXB18FaWCuucdEqc/+SDHPMi3aAap29sKraf1h+xcNHT
u8pa6wklsVGdI+EqAD9S1aeYj3XwMoF0oHqfGjUzw2YSIG5IT4xJDiRL45tOFwLFV8QqVNJlp29d
yvKi1fmxjDGcTsgjF9qg7/UiPNJYctOxpNuzjUSGXFyTwti6amjso7q+E2LzVRGSazO2L3FG1kTA
FpZYldNaXERj8dqU+n2jySdJ7e+CEWZ2o35aeXmQu25tScOyhbPVZ/HNKCEWSeW68vTdZNUIFotH
Iz3JLdLEXr0pUgvCVvQkDOkIvNM4QGVC4m8RXQXTpICCshOG58r0Zs0dmQe5MqfDRBPggWRbChkb
UkdGb6/Rree4AKMozInC1tATetZFR3EU8W7DN0LaokmHQgCzzL77JGWUtH4AelRd1zVXtRC+xh3Z
ERBLu3x8D8AXNb18CWWdfMiIHj7ThZhmtmGB8Bi4keV7SynXWgO4t0gT5hc1QT1MFkSSPw1BPXXp
uJnUkMGID2ysXOjJSYyrXQRfvusQnpqQjm4ZdowhFlyvihQufuPWTlHCW9A5XYJdMncHrb3LBsHV
qnBtVVZrlyrzfmnvySJxMr42XLSucr1GXQ1tBEghET/NGrBMzz/xMd176XrSpe0wcegTSU8opnUn
3ksZ93Ch0ANkH2BSY0+JdJ08dvjQIKwMuxo4YTI3i02eorhSie1oAhAJ8nhtIW9oZQMlZLrLo2Kv
WOnKRM4YLmtd3YaiuZAtloD4ZAgFs9vuPEnaOulEFnerXE+1/CJpJJ/DFS6fcVE8pnpFIS5/lIXo
hixvXo9gk9+ZwLT2czLWUoUgeCnYZVr+nqP0Ss1Do6KhFJpkJ8X0JfuW4EBxUaBBiAHlDmPBGWQE
BZx+YmQIKSO4p82StChiTcCm3Xp92BlptS4mxQLm2mynQfsg7ZMb3ywWcFzXPTCqPhHeVF1ixi7U
m0kzAFtAelatwSFmE9Su8ahaMxtlyJfolPUAd0XBQbB/TIZ6b+nBckKTrcndvpUnwpINQgWigfW6
QUacpB2qUEGDSyZNJDYNKG1D0WVC8oqA3uV2bpehod26EZ5nqbz2XbvtYENrXFO1inMvFJ+LrGF1
ak6T2S4T/VlkM25UDJBavEY0zoBr5GDoHeuK6Xxj7rX+PupZcDs+dOkS8y5r3lPo5aug0w9xg2ga
W9+E/ahS5li52NZTgLEaqdgxSLmyzQ27xowyRkAiSuVFTeE00M/LHbmDWJQCnjrBXSO6XlArFOXT
Zsx7XOet8ZA1ae7Qmj+VWcM2r+uwjzIdCMjgJqwMaRO/RfVKltpVUpuuYnluNMr5ctC1fTWv0VK2
TBj/DJZxNjWYvX0LUlPzcOT0pFURT9LIq9pKnbLzyLyfZ6t0NJGdk3uQn3XeXryaL//dcxhDF40Q
VsSmKiItKtW/PoeJRBtLP53DfnqA3+ZENIg5gs21+q+G9j/87LL8C0Z2IqExZpAMx0Ht24YznW+E
qio6V2U2w//vHMa/mp18jLRQncxch39zDuNX/FChm7LOCcLEas/gaT7vfau7yRSjEIJSi5dRjydb
HIb7SbSuQaHuu0D+lKaHrAd8FVfZr1fGX55elD/pr5rMwnjREqdK3s4ffvNUN1ofFm28zMYmXlmq
9ZzB63bSYvaJyPoXLdgPVXUBbQxJ8CVKdcKNAeNZQrpXonHv1+wjtboSM84yrbLvh4A4OQUJpbjy
wjpftOToCQhQtSjfRmPmjqj5Q3CYAeYoXjF3N7BQKDpBbSy9FmpFDglWHdFyJTCwg8QW857JlP6m
QEkzk6lzowG4c6ZuGqW/U/30UzCBxIxhBIlR3UcQDaUYW3sww/gyj1oU5qSRHEZlOMUN6QFeWNxa
rds2lumETXKo/BjYH0Wgmpq3SozRrTfhk8HiH3vbEcQylrL0mvfjxZLGBexsZ8qsZQiq0bZq3pQo
ZWRkrEAerEZf/cIc/0EY1Is2z9UsgsoUNgWrvWDSoMFZx89TMzM4oeZU2WvFikkY24OkNp+TJ1wC
Xzq2oQEUVzfdJPkIcvO+SAzCBrovjcz0fBpHbyFUTbGwkuAh0EAIou1wrSzbQ2SlLmICqE0i+229
wqK0ApK48bH72hLsIfg8zWLCz5YKsmvI6JM5IMvmsA4alc9kQOsLlt4K3aKLtmoiOqJ8DCpeZr8H
zHSMwzfwDgs/FBeNbmKkmQbb8IXOlrz2Qy1h60xJRw1OOZqH2dnIsYD2hneh/3ENcd3UhXGou3TZ
x8IX3dDOSfpi9sJjLaLsa0rRLjnZ13WJk/SQN3ctXdQJLFpL3kNUbYIKnR5UBI8wLQrWSNvmrKeN
eQwnpGSCtRiNE6hWu8UfWDQd7Ht1YQzmZ2q5QOScKK2ejCjfNZPJ9lyCYM8BAMRUuNj3+pprOq6Q
nUz9Jg3bLehvgm8eM/3/c3dezXFba5T9QwMXcnhF6NzsZjfzC4piQM4Zv34WbEtWuPaUH8fla12X
KDWbJHBwzrf3XpuI3fjQw1W2EF6TlV9uwmE/QJ2Ov+j6elafOvMZ4CBGmnVEpiT/wtN8G7BhTH2D
VuAvYfQYwijRS3XvG6KdqsJrnmt7uZDfI71/zTkg9/6nLDOdDJAerZDNKc8ypcqJxlxV41AbogNT
kkHxrHg9b6FSVC/JtcfCTzf/RzT9AiqagFexY4utn2ZyPKJ6E1Sgu6vcqUh1iVGyLzmIxIPpwXqQ
Y93V9C/qkNFf9SqhTKeZbriBhDm9zL5IWr1Nx3vOSG45J6vZeJL6aZVS0lSGkCEL+VmYnugEwifk
WX7h1v7Rj5+YIVrYu2XNq0jFM27ifjpNyKq4PFaBeJMD2bCgN2DvaVF+K3YN6e0sihvNCm/GMHMD
g3ab7iPi1OEPeyligjm1BIcpakPcFYZX4N90i7Or/s8+GBULhzEt16zWy6wJnfXvH4yKJBAN/GlA
+esL/DmgtH6zCHeQWNQMlU+yWCS/RTxwXCySKg8lHk7LEO6rEiv+xlgClBEpX4Lwhs5n+6rE8iGd
PKZBkTfNXksk/V8osYsr+8cn44/vG3jSD09GqxJKUS8zDSH2SXSeIIfbZ1pHkES9u0vivFnO2zLT
lmw6PPn/9dpa0aCkHGePIkYemSs0yRvv+eb+Bpvp/S5c0zW4k2/clxf36XQKVpuN4H73vT7/qlnK
yv/rPf/0TO2rTgyUgff8MN3i9Rh2ZPvAyNnh1kR8pTBmKxivM27Q2t5Fro6EZ9CyU3cbo1nD2S02
4aIJ8Zv3ekdt1AvYt33wGXyKOqFI2zxSXAHY5El9QbAlKl/QVpfKhyf3qXPQJZ6eIvuEV/VEpIQd
9B77NBxHHM/LvI96RNE2nHnNIgptHdZFkzIkcs+h9mJc8grlp7kSJRGXoEkAzJV+xnNQbUPbQd6A
SLgXLwtthRSMS4zCW7Tha/YGP96VD7UNX38D25xgFsRN9OMzO3LTFle9d+D3qCpt7VOxBqToolus
wKKuF2N3iZU4DJ2P7Z3ievx5XOaueuX0feh3Q+CtZTt+RNE5b6nl9JD/bt8ae4vW8XbIDtK6eoq2
rXcYVvnrzUV36T51i2bzTMvzmjFHcMOFUn3kz2csb0/8KWk9XoTXloFr78jbetNuTFfdqndVbMO5
EVcCGtlnvLuiG1H1AfAjcCTPREXX1j00DNRbfq0Ot//dlQgnNfgmAkKkbo1/BmAwfJOMX1aiX17g
z5XI/G3hQpEgRidZ0FLftuiSuXCl8PxZEp/3d1vWdyvRkniTjD9SaOYSbvhuJWK5ZGv+h4byb8Fr
v2gl8LUMzgHEMdGIsI/9uBQ1UjWMEHnRJCy2Wn6G4bEuDphG0yi4kcpi1ciF1x9UuH+qQLmHdtCS
6apAC57GwGMAOvSevsQ2b0dlk3/pFhFZ2OrlsAR+D/SWlL5XMnSME4kan46kbL4hHwSchqqiKVFL
O462SrYv8/el96gc3JC9hHAbIy23xlXkncQqY6C3uj2HBexZr1UWjvlD2j/EDAsRqPPhXdEaT9kF
62zYwpnqCGQpJzFDAN4ze4e0kJIdzu3pZMFRMADiyDR34giIb6v8UPjvdZq6GDq71z65HxTRDY23
RoY2/pAmh0TZqZ8mhn9pK8/ruXuES2h3OpjnY0+VJVAHaOLTjRmezW4rts8CbyqxHnTG7wEVrin9
IasRsEUUeLPJPHSZQX4yOFPiyjbUdRI/qDm7rGSn5caWAX0bHoaX8Wo+5M9j74TaIey8KNsEGScX
W3y1yseaA3kmE6bOL/6u40FhMTHht+veS8bdKG/8aB/NTz7JM4lSn6DdYG8p8OMvo1kWg2dgG5mw
G70xcx11xXyMvVi7axLcaDTUqu1GXiVnefUcnVnu0oGiFMoMKOthcpkTnGkoE5LSnXacznwTFX7E
DFsRpv3xURWKQ8nbw2Kbzx6fc6CpiUQ2eyuaOdbULryOjOEA86jtTqIDeRfd5Qug57CE4XCLNJte
8J71t+gu0byZjXTotp8mDorZIa9IoFeikrfod5K0bc7FJHo0UjB81TCgmM2JpI0prEv2ru3JvwMS
0pWr1r+rmntV+qA5fobpMR8VxLfRS+LbUTrN5zFYGfKxKASnGKmSLoVNTkWBAv+rFR2VzqyZPBwF
r/LaJLhuaPVeJzM98Tns39nUoqekF7W5jPJ76l9iBn/1KN+0mlMV1L4z4VHc8tagpwB6bcjgTt6U
huczqxsMu2fOVvobIbiUS0eG5arh2s2gmWl0E/kLPtR475tj+W42yBMaqfby1iwz2CTl7WDtwSUA
Jad2ZlevZeKhYn1dhvIRF0Jq4S52Mo0ZnObWxv1Ia7ZKPpHyR5odfZdKh0FGQNce52Zy0YRI9tUE
Y1qy71RRuLPge3UlelOgc5BjThs63bStiolLP3XbqneC8b7kCvPbc9xRC5qCAKh9waVqxkQUeURo
2XQDk8YBoG1R/4dFeDyGlkGS9/fxzzKK+Ps9riULmIl/2uMC0v/pBb7tcbXFOGihshvsTBeR9tse
F3wITsRlkLM8O75ucKXf+KOK8k2A/27ys3yIrhHS1jLzECiI/2aDy1Ps5x0uiRDYGMjHJqgRhk0/
PlboiQpqPUN0BCghvyabpRK0cYjRNUuWbra/UHFg3618t97gf/EdXZmcgK5n42ap7MYm7JaYhTky
7alndSooaRT60RBPnbcNTjChxlzZebrdO/ohtQ/MdOn11SpHwhOi2+h8e+VirqYrRddLFO6eJnNX
3IMnpjs5WDWg3aqN7ww2xheTpm9HwSLGTpwB9Qruojefk8e9CGv7P7shWmwa+Cdo0MQnKxn8/P7h
stUFPA0/X7a/vMCfM0vxN45dS6ZIZuvxPYMTEq2yxFhxypJ7h67CJ/3ryuUvaKSfDEaTf+Brv26I
litXJIUEuYx7YbG5/IujGc79X67cH974zxsiuVKioGSc49Bgc1XD8iFnmp1kZNbRNr1OQ8YTukM0
NDdq3GzNWKLuRjPtZghuBqlxU9rSY1jMqoIXXWpuUtmA0pkP+yxeJNzuToF9bUvAMdCt+5U6zi9R
4NsRcT4EUOPWQMuo8nkfCQXhvvDFCmeZfplBPuaCsrNm9BOJ1iNdMN+SueaBGxhuPoaKRx9OZcMw
oxHJDD/aonwNQoCYobRRhXQP3J+SkVh80MfiRmmEw1Rk1yDXVrrfOG34UoXTClE1tTH4uV18jOTw
pIztriWiEhW4QaNcPvlRtqaTzAsn2kviLLkZxKmiPMWQaOyuMCLOYAJMybQnOkmFLmSYNFICEjOI
jZrhsTCFt0ShJ7yaUDlGEOwXyYdbGDZOmUyrakZCboZjbUSeaj3MjDXFTNkgZhzidrqvaLyJxhAo
6mjDUbyMQzm6ajXuEjU4DYZ+5wubOVsjLL1Us3k0p75zhWE60hiGk2aeazdagIoMB1ZKG9wnk+Jm
EZag/iWcpj1XIyUWFVVdaOx2TdYGF0W2n7XgOU+bYOUvzX7RWVM/xu6Iuxz4yWPt3w3Wo59va3Od
RakH5MxO9IIxnLaK5Fut36TRPV1tpyLS6DmOWJdGePwDiEIor7ZghuNJtIrSTfwJZGWpSJt+zA5Z
RAcDLlChajiZGcAMyIlZ/mXkTJwP24bMQ1nxEY3OHBOHiOavkqKkXC6C28JQjNYQSgmz6t2fZIqQ
coUiIbbFXUAVQkRrQA8Bpe75mU2lcqNnIRmk8bYLc8oXjXVRMajtRKRCqeOKLH3GYGKSHCY8Hnat
TitBme6Sqj/rY8dxm7yHGtJh1npVi7m2AVgkB5TUhmAouiCnZ0gSNhrF75RAILarz80AlCxQlQfG
4rBOezAHuZJejXagpsT3whZJt8zvjNH66EWAer1yLy5Se6iFMdvU165nt9o0ET0NDOV7mA9d4csP
Ug3PXRKSuyw1HiSshVvmpbGjVhVOmM6E15C8ma3UrmJQaP/ZNZ31FnArWBFRwWW3THj+fk1XVUGy
/sch96cX+HbI5SHP7oHnBQ4/nHzftiLmbzqALEKl6h/LM5/065ou/iarvB0mf6aukcX4bjfCh5ZM
6XLw/ReL+f/YhvAlLxFVmC5Y7v5Y7L8z2mtW3oq5XGLDoK2gW1vzOdJWPV0OI0IKgejQRUEAChCv
R8kt/MdhLep7cP8ES219XTLRmTfUDccveLOkeD1Mm7JbV/hQ71vudfWGSVU6XNsZqyG7Z3wykMd2
mA1gFm8iuICRPb0OwbbjfwuaidX1wK8tG/t6TSAzHPAjrEWqeuCJIPUwVZIORvFW1oatjCfsCzZF
d/yL68smujhrfDo4YU7ROUm66jhRoLRq5A9tLXTC8t1SGi9RPufBlU+c8gKBit0Xn/nS/RBqaOSX
+l4GEmVifbLYvBf1VXzRtRcl2Px3bwroQkTtmM4QY5TZPfzDTQFqDyD+TxsddN2fXuDbRodrmJQe
LAw0pMXU+leKT1JUZFvFBGRqsB3//qYgg71krplC6dxK3ElfNzrcFOSH2B/B5TDYC/0r2Dibpp83
Orxx3gUE1iW1rP7uVv3u3iDFRJWHQd2oKb5QnXey1AddpqEuo2RXPefmR+A3twWK4BAh0oVBcRhV
Y69R3pkBDFXo+Cyzvaz4FLP460pqb6WlA1P3u7vC6E6VLrpzTl0ZA48moZJkXongtCgS4Yljl0L0
ktP8TMs0QweULlUYbpViMagF0ZEimF3p69dBGC89HXmlaa7GKFwFgvCcxbJbacJVnJ4HwdqkQnYL
eI1OGCarOrPaIHCrRnqI2aw5YtBvyr69BEO2atrcm9SCYStPpJkynrRNL3pK0I4ik8x8S015ZY2K
R/3nI226D7UCiYfkLO0/ptsaSGU1T8y2GvDdHcK8RTK8jNKr0T2FcbhN4Lj21mPc4qQDDdtHtS1r
I4VPJT3XmDmrK6VtcRA52rSnczVS0PM+60lwRRxXQMv4TNImN7SXJMpv0trHrTMe4orzkNF4Eo1E
+NNeBb27xgOz5do8lkn5ME9UQKYqkMO82aQBIzuapcTKXDCkCgEtFVm43UpCfpxj9VWHCMrXHDDf
G1zVwI8Dd9LGI0d2ksHQRFeiUHRXcyl/H63gmGDn8P2WmYGPmfQlUVRcS4ZTGMMqg0HdFPlTHJhu
0m0LmkOUMntRZU5WdJjj03IVE9OpPCAh0gZqdh1Otshp2njXl5eYDV+Yv1UIknGttnaR9388k//W
AfA/L20NwpfGmZbLe/n4d5e2XnVSJVDA44z+fKc1MC0SBkT/4SWO5CHDAJ60C030n5c4UQDn+csS
9/MLfBtBIHwamoWfBPc+ytnXJQ5yBPZxKGvIZppsLkONvx77DCsMfg9CGzK5xt/5a4Xjj/MyjMt1
sgKsmP/i6c+Y5NcV7rv3/cfu4LvLIO2GXgkigFKjC2nmZSGddN6S3a0PEnGuwcOp5p4YTEChwbRB
/ssgiCe4V8FNR1t/6G6+LB/sSaIIbAcIqWhP7uCp63bV7MYziIlsT0ESqazj6qUkFKk6Z+3AKJ1U
1/aOEQdEhN3kvRhP04o2cpsAS79oPHa7udwtOWcbQxdvYvBcUjq2+wJFfTXY102EDAXcy3U2CaT0
3dW9RX9aH/dPx/jghgf5kj06IAbYuiCJ0Y9iS1cQcNsJDeu2X1UrDT2MGbG7U7w9L8bIMbE/eedL
gEzjDRebYq/eRGxhmFHyBx+VrbJ1fWYi2Dn4R3RelI1kb9VhIwKRh1rEDBTLyGoL0sJOH3vyOXw9
gp0xxalsBEx3+4I30bnkLt+y2QalgzuQb0O8IrlT2R/MkN2zJJJJSxjLo5gBG8UvuMcwjhcCQ/6X
yumBw+juh+/66KCX+BR42fpibjN+s27sbrt7vjk8ovTfzOoavrJ2c1k/PqO/bZ6fH1WXdzZeSm+8
1bc0t/K30PoYFiEP7mCG3jM5AvzM5zinj2uD4zk5vNbeimRXI8c7qC69ujZGa+bjEu8VfB7T6sPo
PPMFD27reQix60cITeHmClpyy88rcpkeba7lWnyc7B0eN7skOc5H76mj4J/ZeW697KCfioPdfi7f
Afvw9okMsQqpp6E4aUmvjR2+Aru9F23nJsJfkez54WO+5YoDG2W/ZHZws89sWibqDxhv4qY+hlzD
4o7fhrBGZrTzQG/yXzAcNqmDMjyuSZlTur3EuLgQerd4kJ6WMOK+sz9v9+/8B+CnTbi+XQomNunR
cq8bMEV8S93/7BpJhASPHqsPAyi2gv88pjUEgkw/rZG/vsC3beCymplss1jyINZ/G9My72IlpPtc
ljgI/XEA+rpIMtRCiJQMWjWXNpplW/p1kZSW7BUTOZMZ76La/ctQ+C/Pyt/fOExLBdlTwd/w47MS
CEWLqidb5Ggq3+1QPvSie5j1RrJbcemCR8kTdC8xINqK8bvmoz/ogWRjHccGczKT4jZH6B+AC7QF
M65MfAra7ktFJM2LEYcCTGobSxUcPaYmIsWIHDCMjbAzpzWsRiPPILNUK1IagPEblhMR8WCsH1Nd
JfQk3BjS8KAJyqVp5Jbwovnhm8VW0VEZJA0GbScexLG7a6X83IrXciKJNOXYwT/6AtRtWdVumc3J
Ni2Cq5+PLyqJJK+cFEgIrfCew+YfKe6LJPOAXctutXpd6sa67/Fxq9S97/OZM1yJmckWrLpGH4Mt
h5k/a705G261KLQV/UsG2YaMA8Bi7Uus4eruz35ZukOd77Xq3pe1atPn4SXWakcTjFWuna2hYqvc
IvpN8UfZzWuZiY6VjpUdjDISZSi4GrRolU1Uy7ANzgveeTNxxwJQgYn3qbGxvhxHEau8mmuxp/X3
SV3c1Z1p2iHnYTepy6Xkt3b0keGVQuIVAzddbfSBqlj+BJXpmtRHu3SqHdMPXkYkxtwkzz9lh6hQ
t2lpfqmmbK3L9GrKav9oaOGbFllbXUzv1YjO3A46bxED6q9RCRupWKo7BcGJJOU+KHrPikheT7TE
jkZDqCqtzukYb5UepwjVrXMSkt5JZpyC1UCTVujPzDV9pK//6grEwQ6+LHrOcigjQvmPE3ed9IL4
08T9f7zAn7s0nW4rkOqAvf5ETHzbpem/4THgRPmdOeGvFWixDUucNXUFE9Vy7P1rBVqCd8tGDdfC
v5y3ayx/P3ih/njbi/TEwZc3uGzivtukzYIFxXoiPJBRBKvFhKnxIkpyvq8NxQsKFMaxYO3oP/I0
WldzdlKALfnowVqcvQfDQ9szE0VyZp4d9+JRiy4ZOntDNHKum1NHm6SK9UBgvpNp/qVKJsMNg/eQ
xts0uI/pA3b42sn3kGwwhS3Oy8JRjHTT9cqJPguctNVD2I43fV95xqQ2di1olLM9a0njTL3xKMYf
jaR9ZIqReZEiu+EkXNNY2avD4AmKBeW9mk4cQiXulWwdZNIpHNuETghL3jX0RJBM40ZthQVlDt0G
3nhZ9o+TRm/EZAL8UpuInd74yucvbH30eecBXtROwVUxtLYlpDdyjMZs5jF6mdTfgu3Eutl7wTxd
DaW86eWEtvr+RkuzY1qXi8ZPBieaT4wEbmQt2Cd+7nXUzCZ6vS46zS1aca9PyTqs9ZVRd2vyatvE
h7hqfhYtc9XPpXTYR69W1WefkoZlSiWHhluapR1xxPXTh2lGRqNA1ZweJGF6yDXpNHSzmzTx3uhz
V0Y+zsrl8I/iLFeOkL1lFsPucL7v68Aj3Q68ra5fZHk6Z+DtlQKzWDtE3SqezLU2BSsh7TyCKBuW
MUfUCfj4jT2JxUmbBsIQo1fr5UZv1Ru/7re9uOEBda0bqPATuYWs1O50IeUMqtzK/ITjpIKM6HdI
L9lONd6UqdhP5r1Uaycw42sm15+RxEFbMa+d+CEO4bFJimsi6lctTZ+Y1FD7TvunDEGcdz3eVXqp
X8t6rL061dAr5QYohrFrBuxjlW55ggHOpKnWEx4Mv8n2Uldfct+kJGbYyE3bu9VoYRezaAao544d
dmVVq1bF79GedQ71dBBCPh4OI4kNUVgA+7DaE3vq4kc1famLYhOp9SZYrhfKFDB8+ULv+KHiGvlZ
LjUmF6pJqDfFOaPiyWOG9UnH9+xkLawJsd82GsTpPNlXMNYrDGRje6QpPMrblW+q1S6yxttYbJ2E
V1RUwVWS6DmRi7WuC0+9GVEPpS1ApFo8Rh2VDVKIuqV2lDsL4qWaOF3U1gHj+Qp5JDfN9w4AG2OS
/3A4RCcsr6nweCRaCf952bfIIy2G1R9pRL+8wF8bT151QX4hpy5Exq/L/rLxlACIoZnikMUc+93p
HFbYD0ory/XXZZ9wCG9yIaB/Pbj/i9M5UfyfFv4FX8oMlIDGwkUSF+rk9wu/0UxCOTYhvhsuAaRD
EnMKE5tJumsMoOHKpWeD6EmWoDp1Mh0lJQNRGnwpu+k1swIXUU1ezd3kBc34YojJpbH6raQm+17C
OdRptxIEEiGGQI49JTDjbaop4ToUrNtwzNdNPK9HdT4JAUSPtN61bbWXe5/ygPao4xoyGnVdqXhi
CAYkSQKbX7hS6H4zACk3pnIXyPmdpobHWXzWMG0Nc/GiGNFRmyky1kyn07V1rrD/YYWL5ewhESyX
3mub9Wuk+0e99YXwOBax2wvWPWnmk17LrtAQiEym9jbU9YB06vDql+bK7FnyhgqKKjkVVyYL3ub9
Wctey+hVz2g5qdWL2Gf7VCb/kJzGsHBJGZ4tIu+OomY72cAoO1dHIJH2kMgENGPOjCyKZrSvxHg9
B81TK2lkm3vaeBTloeSeT5u9kAX3SrsA3hrcZDQrhZxWjq1fXsq+u4ZKfR1Y/C3IlOQTQrsbhFtc
eG5hjTWxG9+LRxN8kBFWHnOik1EIx0wRNumc8sjUtjULYS7xY7bowspA00gSB2hCx7n8Ek/dXi+b
q5pMPegGekUoR7e5Kmk0EteBvEwuCzx6Hjaovd/TBc0h6ZxIMqCqDFe+MevswbtgPU+UTYWxhKcw
T0w7nuOt0Zuso+VAATc/Wakr7lq1uvomsNle1Mlii8GVRvWnTst4uA5N7mrKHZEGd+rMbWkCazQT
+U2h/oVAk3KrmdZGTY7/J2wCruYy5WIO3jUO90v3eY3eq0m2ABWyk4jYJsnaFzw/UAI3ZoX/faP7
tyPPX20L3E2mSDvacj8jxv14N5GFZPo30jJSLulQsAJlSdqHg5qTy7IbpW37//3Z/vU9i3KcBG0d
vbXfL5LAI9iuiixAf693HqksG6KPtyT6+N9/9c9FVfkNXy4CjcpwmVg3i9Y3zxVsc/mPsAF7Wg7s
X3fSym8qJXcMAGizQAxa1J6vS6rEQryMKAGsG4sO9K9iBXxRv9iu2K/zhTJ6XQ4SuLl+vAqSoprC
0R/RF9lwttFgrmKjJqslJtQLd/UjpwrZmaz4jdM5oFUlvqdrYt9XemO3/afYQqfyG8rntA4YdBgN
ntXmn1GmUaOYZQ9y3n0YckBzeUhIzFxOz2LHKjNVBjlhasOnwNEalPg4M0FMVVBKigLuAECuXlc8
k4m/3ers1edZgTqaBa8cCZmozarMfiT7rCPMiWGOFbRUO0ptaWEzdQz9OdvJUk5iz6pj4qVjyV8e
2HpY0dmM5RGrPwfflPS/QgFt0uu0qtNAVuR89VP9OsIpta2swNei7Ixq3NdlQm9615CRNcvG6ari
1tIbColSTtyhpB5Kf4VV/JrgfE2kLnaFQqDRVBRu4eE/Urqe2aMqAV7IYt1Jx+iCvuE7uTlWq26K
1FWardTGmtln9aE3pJO0FuSaFamOrHU3PQcFG61ybq+11lbboRhJL4QkgqaO7qC42gqReQ90lo1X
Mulr0/poxzQ9KdS4C2O71Qvjvstj46bIrFtZe5qVYXrIcp8n1fwphzo/ASlvHL/s3rMZJksghBTn
Vea5NoC4NuzlYxMjsK8FHNV1vLGLKuVHIjs8aXrVepUvzh/P9NcTCU8wA/md/pEZWuFG4sA5vxRh
1BnmsCphwjiQare5ZtDf24aiG5gCnSHi7BqaPtrtkGS3ejS6k29kAIS190GhW8cYFLuKSV42kqEy
ihGoHkqhuDR0cvh1WG5IdUjZQtaYmGoLQmuzug9uH2pgNPqPShNLZgvVSRFMcijDF1MOzVUu9RsN
HMymnyVPn8p5i7nqnAxBsMEAo280nMMRdyFg6DRdGWbXw+AZ3GbKEBYLgza7lOKuBX9ctP59MeY8
CuMALJyJWtfroQhdNHCALOApbIIt2I67LFpqmVS8PA0diqmQN6ue4ZKjRneBxI6m4oGGDb67VdPQ
Hdh3OGbSQJrozL1uJQZ1RiPxlWjmG5G4s8wdWMAsdjINNZXeyJM1cRZW9ekSy0rn1O1UemHH9ZIQ
oqE3kdKUtF3LvuFlRrWUVEXbyDDLVZ6U11qnPsksLS9aqBsgO06jqmTeMJSrNOnpIxe4evWskLzK
nF6tIP3Cc20kaG+bhZJC20srmNFAndVUEBj0NIeqNoiHtjnpmJDsfFmMa30YaqdoJSjEcGp83Tr2
ycLIWXKZbdivAktje5PfDymehC4VJxLkGlSCRt4PUi6vomqZXRnFaoRFYI6l5EQ53WRTCwwZS8kZ
21W/1GZNq9K6ISVINk+HTWAmyaUQssTVEh8wbLm0hKlIvSGnQlmLaHJg6UozaKxy92oUqUiWQb/0
LR3xQjX2HuwimiAMfUtlG7mZSPYSsXnurbhwJBGvhSRQhpPLZIjCpE92asYkk/LPOEDBFSo4Q9R6
zvHFyhViQLq/r4sUMjbxDi/UUsmRjVQ7ybdV0kCo7ELySGH82TR01qnTTNS36FeN3r4JuMucbJBd
cZz5xliNhT3etSZ8YGOiN2tlJqkT6KJPaxTf4JwrDGr4QxV1FE+Yo2Hr9UwVxVPtB+xiguhhbqPY
G81NqoTmbow1+mNmKEhi91aa6TVIgn0WCP6qysz+pMUhVTWhOttWX7dO2tIqlownnH2129czWoIo
M7CEAR6LFYpYJ95HVYkOFCXK2mqad54rGL1aIgHSEPmrWoC1nRQpp3LDy43hocxKTpkhfkRhoH1M
XSnqqILZTgu3L4x3fSIyPbbtsDNay22FWXf1WJVAaSgECeLO1auqOqRlHjuBMLGH1l/qCUS1NoRE
zkaoGLoSHvOp/qgKlqQoIuAhmfNLIb/OWXLO5wlGSWPOm0TD2xYJE+tK1EFGJ0gxPnADTBvOuLda
O/an3ugoa1PbaUNW5wPGiV2Y7TuaeX6e02IVNBSgpyqNHLHw2qfcJlMpf5o1X3qoo5fl0ZsP3Nzp
i3lYTUm+qXs8OnWrpa7BhUwQlhiLZXK5qkLbOlWbHdIqLF0Y3Z6VqR3W5/ls9AUpNLmRnCZmnyjM
CTp6ckvivF8ZFVWaeQzKYcO1Om446+nERmCFxnTbNSXzgTLvbuSsnTyx57aOq/u8rltPESHmC92x
K3TPN2uVu1rT110gIcfL/op2QMpYpUCAiBT4LE2tLUT1yJC5weyXSLdAYngCaVNlK1l1LaZLYwIe
1GtVdrVuzugAms54Xh7SYrrWEzAYbsrCU/tEXMkDPaQDGD+miIHT4o5ZpZNmrehw9T0jYR/f95bo
+FZjOtD910FQfSaqOHqGEj2oJSDyyG84u4Vpf2MIVOmWkG7spDFGoPRwEduQXiKxgT9Tdl6WCMT9
Cj9x6/S5rlP0UD2DUdrgY+SpvjIXT0QYz55WtggSRs9z22JLFNVLu6Ior61qJrsi6dWNpVAVP8fr
NsvFoyLG41opurUv+cArlVWDmMATUYFC3ZOE8THCbNtMLxyT00SrEM83Zj8kS1IApInHlZVi1zL9
05jn5GcY5kslbPtRHsb1In6Ic4zCmEbkQsLHchbuxKI1XCmYrpkuPmlx6SWMH92krbdJOt/wcylh
xVOlarb6TZBgJ+sZwPRSCUfFCmbXb3FdUOxq7K22fARZdOmGUYMUwDVRV49CKh5Fo76DvQ8wpGLQ
OqMotA3fQxVOD3cfugPelkh4jc0+8DrDgN2hAruJ6hxVwixIVPrg3yz5Epqk/gOr42wUqF4gl+Za
yIt3dm+kvFuyTsHIo00OH6qmOGdW9xTpyUubKC1v0qDsVkIWDiYyWkn7LOf5JaEC2K6k7liZHRWL
/cMcyi9KIuVeKilHrdd9O6dKcZa4iZtYliiMlHahjE+3nAjpT37oBMpjjFgh+ZXqjGowuax+oD5D
GJBJ1jtCGHer0gheg1m/D62CQan6VBESQtBI7Gwixq7R8ihW3O1jqXAXTZwjgW496VH9JdD5QcQT
QXUxa+/UnrKXYXxpWp4dc58QNg+byDVrrMzBhIolYoUJu/jcQr9YDTkYVboT2mgSQSr0JzluZPv3
X/SBgjArFeuVwt61rsNdk+rhmoFvsLHk7lkoNhbTisBIk93y71BW+GnFkNoaiWynyehPhbtitx3p
taATnwbc6TDH5EoEzCULUCmeGjmWOD6na3lqv0Qx+3vUMO4/q3sw6iLYRrqaMnB2B/zATpTJgH4n
02ORJrGFVNTV7f9l7ryWHEeyNP0uez0YgxZmO3tBCKogGVrwBhbSobV++v1Q3bPdlVVbvX23VWFp
FpkhSMDhfs5/fuEcIwIWD41m70CHhqNYEjYzJWUwZbT5tohUrjGcxgn5oJxkS6Av6q1klrdWiyFS
TQToJm9SQO9yLzltudUHdT9M/XsWDbmvpojwOa0gTDSqL9WQAhiJVdH4gLNIFcAvuipL+xpXqqcn
MidEZrEMVaDjuWuNQy2+ZzNFAGX1x65u8hu5gbMc190jTDLtHOOzDP/sJ7XH22FQt3I+QrQykthL
y+Wt9M00e9TKGfuIEWP33Hwx04M5qxjcFcN90vRP1nRvFYj+7NaoN6PyLNT0Nev7m0aJsCFO981a
C5WlnLiTA9q6aO2+NnhalB7acZFVA3x2I1zzqXU4+rPjz43OhuygDgua0o/C2tdLPUhDg01TIRC0
M7Z4TjBaDbVDahAXqqkVnDZz2M1hLAWaVORuxozMScAraK2kwDklqiExec1IJLXt09L0gVo0H8pS
9/tp0mAb6DhDJHPN1QvjJ7ubZGaDwOVjCPu/cIorrP/XNvlsp+I7Fc5ZxcFOGaznmtKxwWljTFvC
1rpN60Q7tBnpvpW1hzSvNXcwyjGYRtDpnuyPSZ++57Q7Dy2qxqk175pefsEh1H7Im/YjYRQSTGp2
N5cGoFnMPqCO94mZikNv6Jc2xW/PkNSzKfPrx87+qGgKPVnIVyw+AZdhkS/3Y/YgOUNIIZtEuyaD
UZZl8ftcWqd1F9uoaf5ja4nGRPSLjfVYh7d9BJYHK+qxFeNDxfTby9k4/LIyz1ZzzEZMPFT1tqlM
jQuvWOywGtvLKD4ijPdTO3TrUZheaajiQZtvRtJE2eG66qtn1RHy19rtVtgiP8E0PDCvMjywQlgn
hgKcvoTPYHCgSBCHl2KkgWqngzlJt7U2GkxcivqSORSbeRl/INsj11eFQJyP0hAs0FDPNq4oubJ2
xIOjvoyTGmO71CEqXz9NC8ILlLjdZ/KxdEostbPs4DSa7qZYS0lL9dmwgbeUzwcjrI9yzsoZbOcZ
zO7YcVimS/oTC7Pzc3uRvS4qOx52c1fk00+ujzPa0vgjWbnHjI8ydIec+EkvdW7ZYNljrIKOcLmT
HWlbS+yoIa7VUr6bxhEqS1k/h40DWCa3h8yZf2htzni5uKrID02fHLXoUvQVeG6SYX4KGKl30x4N
4bU14GcPqPUjNRGeKsx7NVSg3RioWkWfPs7NU2YZ2V5altrH2M8ddafb6aLejYswt9oUfnLIt/QJ
3CZaalquVrdHtxBNSyJKnZ3jCHDSiiTicclsxdzwzVSTiXl9dycr+N4Z+Vi6hLlSuBGDs+kJpI/L
njlFrW2LAV1+qSSbTlmrglY5wP2FHbnRRk1B2stOrKs3c77UjOYRsRrroSJlJyjzVxoiWAQVpitF
6RzjFGVnlZj3Vqg2ntOkz2WOXGK0rypDQzr3PUjzUz/Nz1pqHrCRe+1K/cPWPwmQbslSbqdLOtB8
y/pwH0+zwBK6D71BriYiLKtwmw9o7uJlo6zC4GFxnCNWctOmyY07eZnegZHxX8iXaluk47Vs4vmQ
6ya2lfZDKfN0TdOSP1MVQTqN86sGijvlELOGnSkAaJvUBDjoOC6UmTjSpmBAOJBIrFmXGdtTLc3g
CNfa06iHujcYPI0SzjOQvUqMHTMBOF1zDUcT2uuksVrQplrRPpqNQAjt2kkyypY2fbRFZwdxlem+
Pus3dvuaJoSNGGb2Mw9566at06H+CMFfcvs8SxTxLbkW+2aUniLueZBUGEMaEipbkWApLqeOh4di
s6HHyw9WSyW5ZOklBZ3m/TebqM8wWag5YBuovV00rosx2XwncfRiTYDvccYLawvjZipXyzsgkyG+
RV5yzmLpCo2tkn4KNI9utB6bo93sCgefmgnoVQ61ctvIi0OYgXRoiShxWDiuFsP2J+4SdrQQ42EV
tkFirlXGcMt1LJtzn970ZnlV9PYWK79zP08wZWud0WZ3EUqf0bzhbp+ZkLsG+ygMMLQx6xYs/siz
NkrlBGkFCMIYi9KTRvgsxWCi0IFcYst0xiNYRKjlp0TmhJHoFajqiSC28/doMl6jLMMrXcgM37Eb
gdqMO6H+PpUldwrgnfQnbDgFNReZJmP3hjHId6Pon3abBzCYR7z6ktTF0+gcqupR78Hxw4THXp6D
FAsmLAFoCMyTVWOEN+E11UwhJdsw4h4iN+U2NcdLJxmEWy1Svq+onbOugqqi959hajd+ZWCmg0lT
ehwbIY7ONRz0ylXl7KtbmSmSUZ4WC5+mBnFYl7xQrf0oOmpracSOSGL4ycT3o7EwJQ4rqqGmH17H
wgJxwZtpgtbCw4maLVFUKRBGU21AMVsY7vCCZO1ZHyz4kE52lnL9QdNHe3X5wuaON4w17OtSNcLN
QryFZemew8iLIuxRpcVAyWbr12S0mosOOmlW7A4cynZTw4ns4rchJ8KlWj4aDlrG+uISsV8wiAG8
3SwSWa91jfAjMldrUZxCY+joeRHZ901f/4RONOy7wfTg0ZySMrFujdh6ihXyDSu6jD68s2fdVfSX
rhGdr8jFV53SFzkanahQj/QVV6EEuRJHpzyrGq9vTeCJ9dNxDSvvmcdDLPId+Fy00GaxFam0UzWC
2OvCBE7BxFMhLFiK8uuSWlZgcqHjYS43UhhFgWbLdzF7lTLhCD3IEMWcVsWcuMTlUEnNacu56mbQ
zuuK9POwNT/MpKQjFLuclm5InjOJEyCe6xc9dMC80ktdEE9QOJUNHCSRZJyc0qo4V6P83TlJxyNN
k2xTCmaDjqOo4dyMBS6lqQNpTJ3R462ejdKI73HfBIZRwaCwV+nAElRpuHewZu0bQUBPeJa4ZgOW
zNOQvdOlkFWAydMMBCKnH6YWhseeNtkF/GIQ1j9HjrYD2DmGnb1z2upWFROAs4PIuadJDZ3+s1hg
acRG9ZX21ilLyjtVGWjiclDFFG9YVTvlhrSLVWk3L2VQWlgaOIJbj8Uvx9t9X3J+dU3E3m6AfED+
2LYS/lcRGfeiBCEerVk5jdHCFJ5EOfQ9+iWcsL+2c4KMw5eq61/sMd1iM1sANMGJLykcd0mGXU+c
XsYY5N22+6uJdC4a5ce+y0+d2e7KxsE85wBWrGEqhqvjaN7M0uecOaQn4y06ZYWBZ4KKAipcCRBY
nC3h/SJZFqYTCxLrHussAaarCnI+ItBXU+/vmzzWAkPqUEXI0smRG76/tx40o7mbs1OhVzst7w4S
+LPadMsaLoJM5SNKvKbUvoyifHKaClltKx/7sgzmyGuqgkPLoN6CY0h3b57zUn+ccegm8Ig/wIIe
R2OA5q3Hn4pKp0qB9PBgICiEL2GkLndEbPVwCjoqjwttLEF0kvxaCSvCi+1LlWIS3YbxGo7NLVKr
XRsS++wcJig6U9ThWjRXT0WCXUKVvtpdeR8KyjdAtCnQ+xx9mLjrFCv6oGPb5AnyV1mpq2NRm+c+
d5qTZSzRvcGcKIg0acvZTy8j8IBeGixy7ZcCwYouwscmUX+ycIBLvqZAVP2LJWREY4nNHCThiaAh
GzVrPNL2bTRjBmOq5uXYjFwAEdnnhn1i18nyJZTp7jPD/tL76afoypcmsYGnJXcCZmvq59rpt92s
Eb2QRZ9VBaxpiQdHntx4EV8Y1+bbknlERdPiJrqu+HNtam6DPsSX7OzYGiYyuAITuKFe7U/SmeMm
JGZHzIzCdT3zhkG66mBqrnboZWMHh/aC8YQKTrah+XqtQ/kht8SzOhJhFY938gTADn8CRZv1bhXo
h9V2lNwm+iooujZtqaabki0cvgu6l+JbSZwWDAnsuVvCtWTNiQOYsYKZ+AqIljGksHoxzsoUDttw
Tr8N1bgZaq3BraV5N9cyYRLxgZbBYEv2QoMjSqvaLTgQ0G4KdAIChFK5sRB7z+kH1o61P886/i7J
pyj3lRHkmRpRoIif3uL8zaxIwwTLhL0Gs0aJk+SQrPP4ZFGw7VOU1zFfsFgtGbWPbXxqBnL40Abz
+Kh2uir9gOATuiGXteIO4cCe0d91VT1h0UruzsjzvtCOu0MSH+xRIyYoNGNXV/KLrHEqFuSvj4md
37Tm+Cqb9WMh4Wye5flOy8bZN4SNp2T8MuXUkqEtC1wKedoRUDSkh9iKm1EcAWRa2NdihSnmBQvZ
JCRIys69qtWObdN3O3k2jkvWH1PT6ahsLU4vBdIGCGBhMfcbOvEhYqonYjJzV+5It58lVWxjzfhY
Jjpn0DpCiDk1Nqz0W81RK6+xAdCzR7aYwQdj1PaLZd6pDDoPEI3wxE8ZVjSRoKxqJ9Nlo3cLxdhy
dhY3MakFomOi1RokJszy+BlSZR+lquM96y+jUZ+qqdRZocVbbhIgLRDvC1z8KuZ5aqMZfhdlJMKN
kFrJo5zwcvE1QQAdTIGDrITjdi76t1LCBXCp8hSmB9hOL1WeTjnhGWV6m2QQkLt8ZsphP7dQcg6y
/aIv1QBLzSH4RANI7kOIxZozit2UOLiZ95S3MiFAOTBqGasPhaWRDdRT9c5x8QhHxE+YNW5mE3NK
q2NEWM6OtLHE/DQurdjao7J6zTB3TdsKv0/npWjQNkzI/FuA8UGv8dGolSeNwtBdnDp0B9G6koRl
qbAXDADseC/VpbQZipqlN/JXep8K12omNxFpsqE2IOqBOhBvDwT/omIAYmeTGvSWuVINlxqGL77y
qYYBUDEHosGapu0R6RktbnA1xbch54TzlR/4hT9IrSTc5MmW4UqyXzSM6MZ8Je1UG27/rmeKW2cP
k9EJd1B6hZNjukul5LPpmDFjlgxtRMOttIcWsiQTuQb2tA8TsjtX6lrDzhwt8DrGNmJy3NKGyT1+
n7EDgVlgJdRl415fsEKW0PrNvbjJqW2DZZU1LlKKDbTC3iK4QZEWowWqAF9ypO7cvtHty6Q/cHag
qFOjY1Mk403HhLNf7PkWSV7kYoYF+VGnXjRC1qVOVitoQPktASE6fYgz/9idaZPR9kZl5erZfZiO
+tE0Rto5Tiy3WcpTJSCZFyK+pGXhJuwY7tzUy6UQbi8saasWhoNr0SVUcIuakGKuHrO5z4DpOIX6
tdST5nHQVs8EnMNBfsqHJA6/I/Vo1oyzHGnBRlyPUGZm+E0UjGVVak/mcuysqPhdRZp4WgkRwt8X
f9ueDTTB4GFaeNvqXL1OBfWs3F4iTS5vpLBqXKb5jddo013OzIgFzL4rtz2KG52pxCA328YGCa7H
mGGQTHYF7UmYRwydDBTZTA+TY6FjSwF+o/KAkg4QMXkUa56bpuOym1kPqiZpOznHXK9Oqa3rmATU
IenxNZKcBBQ/fNJTogFm9VtpKLew2KDWzkXhOknqmxYU0iUzsJ4QTHPsJPOnxriu01q5kwK1NnGS
KqXbDMtepkhqeWu2Br7vcamxtqf4uE4BHa0v4V7KkOmr52YBxCxKTbAhRsCxOJKb1Xzbj1lQVNbi
2gmmrpXs3LWixqyshQGv5VK8g8XhSqqksMeWDWSBRArS/tDrjNxyWX7GBuJN7YYJM3TuQ4LLd2c/
YKMx+7gIzcE8YGgWhXBuFXRZat6usAxnrxYzicjV1J2khFSJ/qWW8JJKP8SkyAfwhROpLuPNUCKK
iyLlWJrGMSqtdOtAqd7UEenCjDs1wGpGqNu6GIVnRCM+t6TVSEXYeWCdbOCBKb/jJ4/rYls8W3li
+DC0JS+dp5yRjXHqRcR+2ZNvlmTSsxNR6NYt4iwDqaz21uQj/LCla/xRLU+6aPH5n4yTGKV3VYHO
JRcw3WJjK5WSupemSXFTBIieVhqOHxXiPm2nm9rA8D9eoojBaY3Pbj/zKWoDp6f8WqenBif2BsQX
3dWswa7Norc4a8o9fLfc783U7wxOOn22B0hh2t08iMOU2qsBvah2HRwq7OpxgmuYOiH1iBkZ9Oye
E9iYJNt7M4QcaLQM7qpS3I4VvOqxYw5uluLYmkymjYRRI9YmQaIAxBly1rgQGiKmfpwt9dJxtNpF
uU3s9zo3fJtCNBDsvM1gECujQqSpZmMGCb3XMaAmP4FOEZ8vyg6OdJ1HsjC1U1LFX21oHMJJYzor
DdE6fr5vDNhyuDe/k6vwY6Y2jONw2Xaq1OMljdwsWhomRYMaNCZM8pxLsRnXY1MaHU+Q0MHqMfwJ
gQoMH/JmIHb4GfAI/gcLyKlkPY+Ns5X76S5KIW+ksOtMGg588UEgWoZ3sxITBFJgdaCJ+TOftZ++
T6dtGGuxzyjkw4KeuGVfgRrP1AFqwImB8KZJaJHiFK+Oqoe+N3OWwHSGx65lBLu1zBum+DYs+6s0
cejYjfhKaoy1LRllztTYByuNP0yzOuME8abwCraSVpkHOlyTEo7dlx5aDHuZRf7b39W2QJrZ5smh
JJs7pmZs9a7e9srQB52Z3suVYMM9LHpiEbvEBccXn6DIrPbbGbppBtxb4HaWlmzeunknV6zPbEZI
ELF7GgoUdLkh0EUOU/83Vtq/FT92ij+bsi1/uv+5fttnWWE5KKLuNzbuPz7b+ff+X37B6SF4/PUL
fvcD2//12z+LbyJpu/fffeIXXdzNd/13M99/t332t1/+96/8f/3Hv/OYH+fq+7/+R1W23TsVzdfv
+HfWKhJG/wazDknMGo/6lyw+G/f8X3Uxf/ID/q6LsSHmYd4A+dhWjb8pkf9O5rP/E76yQh4rpmgK
EhlEKf/N5lP/kxfxN4Lff7P41P/Ef9+AemlzBv1m9PBvEKP/xIBKNvilvC4Zeze4hr/n8I22NJW5
LWw3YY5nFnEQSaRZIrV30gu+PKhFUsJaUeFVGMpWZHp4c2zuFscjEQQyiTyZb1iTZIeUWfnC4BxF
3zK/VfZtwbzJ0vG/lQEjwkvE7JtyS80wssVjfUOgStJr7wmwcfBPTMo/NQ/mJf8SPGsY5sqaxJPZ
RlL0+7e0guJKYpD2GJLZZES0gUnyOAzz3talXURNV7iMyObEg6ElgPYI9+j6+hIttgf1ZWv8QPzJ
cIjrW2Xfg6m1KWQojCD++mUqv0qR1pUCqVPnVZr8p/4ihYy7qoUIYVquiRDbPGLeT6w0z7NTb6v8
1UEy1ydkioz/groL//OPVwd2qMLd1jXN+uXqLNAitTExLNjSbkLWtO3+9ftCmfqHn48Zn2Xo+I0o
lrb++z8prPReOCnIgIXq5NHuOMDNoAN4wdnpr3+Prv7ZO0G3Txo65zHB4b9quWRCTOSWC8gcvR5i
r8a9Ii40riFUfaW/aQUWq+zIITNYQwwudqzXGgbaMm1thYnm0O+DcqWiNOfFsYFBlmPa9G6fJUyF
qRZAFEPbl1rTbfLHSsm+9Us66YEB7dJN5mvnwF7rBdwbeI+xpyE7bDiXSK1/T+6jF00mGWXTQj/k
A5LX7Gak3BuUmK6oTo0KjnGItNk3u2MLZRQsST262SH3kN+ciRAjwOrL+NFIEo2e8/5RLFvR9nsa
eX/i58y4W9NwrB8ycDmuP/qkHRkLi4dEDcrsLvueCbkSnrhIy6sByUBSjuh1ttR+7uy1N5x6Eh0N
jKgGlxXFq29L5VzfjvsKrCTZhcpLKgX5fM4IAqT6rpbrQJ2MYS8LpqZneSv55Saj2e3ID0vesmUb
O1QKhDJjLxSuEUj6BySfvdK9NbyieRMyDv2JAsknJJhkYYT69ca0/OGHuV+Hmim/rn0SR9smveSX
kcnMgT+oiCsyba0qKB9NIsvNI1O/Ga8vrWZUyW/6mJ6GJybg2RVle2zscRTFZj8BrEJPYbq1fJ8C
eRer2WjzTR+TXYvr8EQBOy7sQt/mByItAJqqfm/ib0KTIJuFfLAsxL5+KEhqVU76TZF4ClplGWqk
By+xxGrkQ6+2VXvxJpSvj/N990aVhUnDbz4Nzg2uwCkskAbFWr+f7fY0IdEvgmY64q8CJ4vyfNNK
O2LeEG2Q1jUUbzoCJgAqwRT9pfnmdTL+jQ4JJOQoesBYFd1t6j+UD7zg4RtWApK3DsHHhM+T+x+t
nCsG03CeBnoTfjiWvfQUPQpiw9X6IG1Hz7g3HQTCXqq2dB13ttjL9cZ6cT7qu/ZuuMzn8Ux+2rE/
w2eksDwXt/Lz+A7QKkUe/m/Jm3ITH9Oj+t1eMQKmJe9Jbao92ThTyQIcI4nQsC9/ysjt4Lc37tLv
eNt8YKfGyBwVMpJGR/bag/3E3IElxN02y89+dius5LhnnxlJv+s1pMtinmYum8hGaWjxXm5qIErV
PnTXAeu57YJVXBK0FJUppERYN86FZDkn8bhNJ5S+GA/sIB6U5iGCrpyQfQBba5ivYbGJ24MpPRP/
BMDlJka3Wv5s/wOIYLasiv1EeYmxK5ffBEs19qU7ZUvW8jk9R0FAMOXGNgEASHPAqBczjXb6MpXt
eOMvvuLSq34iaKv3k1/v672FKOM9J+VaEDXn/8eoF0W3YNHkZgRD2764/estkTr8zzZfMjSZ38kG
Wv9frP6tUM+hNKjQBWjc0puQ62rt1XRxI5mjOYw5gBvT051jV0le1zmPJEEWIVPoJfPlEGMjs3aZ
eadcw5xNbbptswfus2wFa9f7BhANCPNRP0kQkYgipJGASiWdFSSoJqwuc9EPDcMxYdbPg5bAfd/K
XzJSII1wStYa9GoaGUd6K+mwTQYRcD9PZibcRa7uNLRExfg5Rs9FOREh6RrPA+6oxXUabqJj+TYX
Qa9tYlLiez+UA9OuoXjssAvRv7IXGAOMqrqzKY6ZBrkawHThaSEXUoKHF+XnGOcLCKuwmCrnhu+7
VdshsKvhxgQuwzvLgxxKfGjD4kNtu8FPuFZnCNpki6kD3QECxMytrdAvS/I/W2TqeFlFGsnQvqYB
Nm//1a1E2/HLOYpJgmqo6zlNrK72yzldx2E40n8zKq13kfrFNImq68ehvcN02lHh4DqBibGz3P+A
CE5z/tzhQRl7TjW5mtZibL5cZkJelrZiKyL7QE+8Vp/f9aT0w65D6UVKerlb8GAmzPNj/B4YfiZu
zpP6Nb8NUWBTAhEcNINkNIAZdzUYFMcIAixQkJFenI6UBxtGKEev8PCC5IzjQ2faUzHaId0scsvP
gWSwCVccXXl0cnprqYAIn9zJX32mH1Sr9O34y+kZ68FbbJ/q2L4MS/85m/UxsbTTahXQ3xjxPidc
kzlB9jqjWZAxm4JJZd874c+iHHvzNMxbM1Mg9HzbhLCrhEpnPqi/bT30Y3miVd82y6ukTDudOMTZ
ZPNZGNrFDGnc7DU0/GyBTqDGl0oclDj/Wxf1f1VLKX8QysgIIh1DNpFcUs7/WnNlk1h65k+221wk
pQgWuBoVaUL0f26lVicznyNmi9Bap6b+FwtpfeJ/XwwrOqpHk9bDoOqzfimS4A86i5alHNpV7EcY
OwC0biJQx4rEOQ1TjT4//vXS/dPfiCxItyjKeL+/dBSiVEq7nysSxzXj0i7k1iRVEHK56/Gc1Td5
8S/igxFE/fE9YryFuhOHAFXD545//6eSExpRGcs9lzer9aDQAE0lgKoFNktBCE8B79LXnEOWIkMA
RDL1Y7NucRer2c7lVkOXj7W8L6vhq40Tjn1nkhsFXEDYJ0Siu0ImftjJjp0JubrFrl8na1RUKuEA
lifZSoCeMwR6miIrUMkmKGD6DnN6tCwHD9dPAQrL0eyCIAF4ESrvNAccPDxcEBic8Txp1ZtsxzsT
7cMg1WDb1Cw29UH/7MRkG3VvtUYBucbzOZRlWbOT+3NlRnsneu6n5z5+K4fJM4nuKLLPJlf9XCZ4
PbR3XQpyyKAs6aA4zX0Q2T1Kq2ukfSIzIYb2LuWVlbjaylivJcxAqrCDE9K7Q4dHUitvCvQ8kUQQ
4KUu74epZXdHxZ5j9lHOW1yLgayHbTrDZLack5EfbQsjbai4BuPhcDCfyhWEurT1TRd+miD5Br59
9S3mLbbl9/e645pQaJQw3y4d36h+dPladt5paMGoq9mojY1KZ8TwcrWH3WD+6tWz7GXtYYakjZQc
zRlsa5zsYTfwOcNPcCsL2xbxnCpY4JIu2ZxJzTKV9DRCmyxbDLcjtBzObdcXUMRMud3E+r1w1UA7
qK/Ncx35MtZFj+Xj8lwBOSOHz2VWgkszJpii9cm2j2U/TcPjSEEmq0bv1XJzz+wv3xvb/Ea/xPs+
sB2UtXa0N+L+MaGji9eQrOoQTTPyzadJsFOGjJGgs4kgL4mcINlBZ/SN7ywlR8+gF/PmycvVrwYU
cxX6zrdRfy4ERZX5Oo+7dHlNuteuIDX6zAVdwCyTkZyMcbmdbAfqnc7KhsATiZ00lq9GQThxqok3
NuR45W0V6jGHYTGmyU+ija+2el7CEouK4pjmb8w6dWN4TLL0JdTkF4nBA9wsDhrSojcKO71evJrG
dENRqlbWtljTArRJitDhWXunME9O/lXCwtb9qGX0SKt1Vw7mYYQlkUyHJSNRoZLczIVgs0nIPmPQ
uzFOOvNjAaRpi2knkIiQ5RpTPtlIW2Uqh5pgvaR5iOID0ju/CWRoYJ02+DPRHY+t1Z6wnOlPUa00
myI+Nz1JNbmEOip7zqnbdWMMkK3zNWqxU0bjcpPa5gcm01sR9jRB8EO78cgb2Q8VpSdLTOud18hB
jiJxWaMQFOn/iD1v/5hv5Ky77i+7MuaaBhpMBzW6vuo3/3nH4sYME+b4FmIDf2Zw/mp8suip/8Nr
ywSUAI0IlQSsXlJvSf1wST9ag+Xp9BiLMPcWPsEhTAAXVDCchy/SS2/zLXnFRTRaN8ODyITxBYZE
/BqBgAMG+PP9ZKfHuQwvZmT6ZQwsa6TnBI+kuEGKJvfI47hqNzSAeB8RUf6pQ4RpkFLpi6eHrwPF
cmo9c2o7+Rm5DLAoxXTs9pG6p+8IDO0zkrfS8KCJBzFQLg6HKX8b7EMub1MLYsRdHD4smvKJOu3Q
KvMuq8iw7XLKeLrOujpVo31LJ2ZSYKUxwUqi3Quy3bVcsL+NMM3XDX3wRkj0rAwNx8zZmJDw3GbR
V43/Rd1k/+Lw/C0L8483CpUL4NhqS/Nbwf1PR4sVh+os2WtXtZUP9pY44Jv2rD/r9Y8UfvSo7JTr
aLzFO7FTKOn1rbqFTLMtd+KjV/Ex12LSrR/Vs/Won6Ub5VbZSzt5y62kNtvmR/GhPUo7jpOXWj2p
DYexI7DL7fdJerU+mcRuOgSzU0WXhiR0TQTJ6/kamag9aX0trDMLSCy4XiBLoxTDO3C5oTKVLMxQ
C6Jr6LBDlX76O2UGmFEI9Wl/VjLCt1cRydaBBRSp2f1CTsEIQQ8EoSR+8kVYVuIVzn2XE6EoER01
Ev/e4fFbkUJI3mHp4/FBQ2C3GzoshBw8Yh1YB7mK0Sd/xhD0R04z+vRd/qHty92/eHz+7Okx8X9c
c071PyBnWZKaBrHwlFP0ygq4QPKQVh896odaJ52Es6yJnn/7lf8WEP5nEPf/jwg2cXOqwdmDYNux
/jpcSlYlNFz/LEFfIfA//IC/q9FX/TihCLhrO7hG/UONjsOHY1sc8//tyE2B9g8AGy9gil9s7mRH
Wze6f+DYCvEfqOU1YFD4yf+Ws5ypr3Dp77fU371s+5eyU5ZHNetLEnxOR/XaBdd7dArkkoUe3piy
C33bVe9e1a25PdHWbHpfCaBTBV93h4c7w5u2u6vuXkr/RKbdNfC+HsUmeHy83z+zrDd3R3gz3r3Y
XNS94255rA+hJ7nWvXO2byMPbOkRkxlcKvFQDPLN5bu7bTz9OfOAuSj5p4cP1a9uy3tmhU3QfJlP
w/6YjJtN9Cl21xNgjPqoQub91J/SzINoOXjJZ/I5Qr2YgqZAw1RvmrcSxjhofDQF9XU+fVxVV3Wx
rtpEHie3W5BgokMz3pamJ2VakNZ7wkxbSEEu6Z585JprPmxJlJ4/+1c1Y/zvojR7x7YbuEhqgpX4
86prrv6qxiieEQ+e+tvpfIiO1X1zjm/LvXLINhvrSX0cPewm7uETb2KcLI1zegq9iLyUKPiMAoiz
F3SAW+OoMNr+xooovHXwz9Dedi7P5bY4oGKJONFeKWmbQ9O+F5mHOfiT5ic7xR89tNLbYZefjMq3
b23cNVM3dkFjg/Jm8PXNdth8i819BGh3DPe2Z3u3JHm+1+rGJ9F1PkCx9LQvURFqsGmPxkMoyPyS
X3Ha4/9iO+52EHF3d3f2xt+Nj9Jt984wbr8muoSFC7olDnAyKeFwtfJaOECDrxCNiMUQ9qOJRz1D
2kZ2ybALjf2+QVB/1wGoPBa7w2rCaW5wXfLwrN4v7oAdaenu8UX3M+9xT+e1qXYrGNLBjJA2fcyI
GxcWOr+bNiDrw9O26EI21pWf0Hrb+IZqm/sLQOju5Yhc1sTrjhte58Y5+MYBkhOpUYiqXNSWNLt8
u/wZvf9v7s6juW00Udd/5dbZows5LO4GkZkiqcgNSpIlIhBEIuKvvw/kDrLc4645d9fjdrenbBOB
wBfe2Dtnqv9wWsxXA1RLvINotl/f9rdbyQ7vX31Jo9DmhFUtpLrbSlhaJ28IH5rQd4iKd+J8LZzu
rn7ld4urqwb1O+bLOUty21x03lEk3NYig3V0jx//wobkdvY7ubFAJTPTETfEFEZHxIm6d33SvQFZ
pg3Bwanmtmt1dgyYSxzr3rpJ1qS+rIRVAb8KhuCUbD2204FYChB2GrtLoqZt2iUPZJfarE/czdPo
sG4EJDZuWAaRabrwAF6uQoDoPk+Qotk10ZCkPhBPKh+6yCcyX5hXRMQq00SFVZIPIrUWvETf70D+
y5np+WtfJj2Kki2MvmebD21PsvtCgu/jY+dkyymj9vEo2KrXzwWbFF0WiG5mPxLJahFdm9trv3c7
Ik7B+J0Lz3jsnwN+GXnJQnBZ5QQk+dtn5x3NOCG52sW/r3DWxZv8MuufxH3JXThhLyATh/eZ2/r4
uLRW1mzNDseVvdL2DfseHwnHfTRsjnU8WvZamE+Hi7eCK9zw0xXm1vz9Mh0kdaMF1ZI3B26ea8yj
wPSu2f7fPBuS/2DoVK0aZO4z1/25UJ9o5t9J4c1zBinMbChNNNzbB908//Z//+f7bPjlA36fDadJ
jykNkI4sQZpdAei+87nTdIj7SjRNhZjBiUX+PB3KzKEktFiq/FHt+sN8CHRBYuv/JulQ/xkTmfos
/rzwr+xidr6UWk7glUu2hMvcRjwyQ+fJnvNchTuDCRDSzGnWTD4OijCbbjeHipRNx3rxtL6Jg3iN
poZA49jmXTB8stUIlJ4KRykfDRKAcER1u2pcp+XaWzCeI/DgeUyOtAMGp1d6EEkd1lHf6fI/rP5o
pfybqf7ztX3BewSBfU4pc22N4V5ueL3d4xLB8DuZMXASi2PiuPfQaZuG2GremSm3+hlo0+J65lvu
BcCIn3mqU9v+vHSY6sEfVr0PWoVn0r6sTpt4c5nrgbVdZvfGNllp5GHz2pPjPXhZPyP2z0/uy0eM
zWv7tBo34z55uVHnp7VJW80RNzVgKsP6ZUZQ9Lbxq3cPRYmyS+fRZiX6yLsnCf8uPJzvhWNn2emq
fhS3D6o7BgmylEfyae27xTnYnabMZ171LVGRDCUCQy1m9IAmWbb4KLN88PfrenrnPz32f7M/nbqQ
f1pMfb7DX1BD6Dio6Y+nB8O5UxCWtjIOqeHWQfIOsJHkN9rCc8p53OJZpPLs14f/OViIJeinwytf
4qUyCYk2gSOR++gqxnx5XqFCsJfxCxuPGWLl5KmxvBr12eCAeFzhanpPypfpg7qZfdsdFqgSF1YQ
2psFg+D7e2JvkFYxidwl9oIC43/vWChPypZJ62HJhqaxQv7PY6EuC7D4X8fCnz7gT22LoTGiWTSb
THVpMsv8P7Ut5EIRBvvHiMco+dfWYEJsFWQnOpH+YLc/jIUyqDXj9ffQ/v+yfOSnpxkWxbCIy+I/
5MtOY+WnTbwchrJZtReDHogMc4O+DHPyWvUukEUjEM5TvcRo44RwzlhRov72Cj99Fk0ArZNzMhS/
00/Pn+7l37xgP4/OnJGpE7wrTZ1B1pcHfEgLPVVM2jRD6NvTJXs0RnlZpSHxVGfl8OtjEaH58/Uz
R0mihCRG5FtiEvx8/eoQqXobcf3DGYgnPDdOXBkPzRkYLSNzP5PAYCJ9TRSAfykjPxQzr8rFeyHU
WbZJiAsTV5SAAODehiFcZCRu26aS4vAok2c0v1iqrtucAJ4YCQCawwvtWswHmBDDspN8pTUFMhOA
jwr9uhGTdFOc9GXUNouiWtekmiKZ4/WsNQCtg1T3b2ksIanvJ2V7zIKuRp+eNiA/5QXGSFJ7hIMY
7gjZwoIW1ijq20ojDqyG2O4GR7604u1wlkp/tOrnUyjuZKM99Fa8acNlUp0oOxA5PeVsPhrDt0z2
tSxb5YWxC3E3X4kwhZi0DdCLVOn2DSEbtaXjVxYmBrQfFzKeV1VcZmG2Lsl7pOMZS+8UDxEO4i3Q
hIWfJL4/D/l2kJZjHc6Lk3Qw4m4phxGeCPKqhLbe6PWSvB6nhCPNhxAZL6KGSn9I1HTXGumuRHKE
s+jNwJ/tnVJllwsWTjMiwoW42Yii5ST9GVDoHSTgNid0wpaGZJFGhmoXZ/muQa9sy1LsXtK5qAia
bbYPFO2mnKVyppQV7xMBY8tC7p8irBHYYlbUscx7bUt81SrFQ7qPs5bgX+2yygh8NIQbWc82jTYZ
e1FPn8KXMFqNbQl2Jy2FK4kfDNfwZzoBWPjCiJxCxpTNLpH6VI3tXDuPM4PVv5CYmyzBnpnGq1Q4
mtUcywwmTzKWW7zUztTtYtUhmhhccHlWI5noUB/X4oiFFR+pCqhfyaMbUw9T6uuku2uwuaxqqcNr
mtt5+tCrxONY4fJkdDt1HO5lbZmceLgSHISX2RlXq9riMUoXkfpCUJg/Nk+1Tn1NmrpZZR56ppSi
OTuXckQUaqI1xchICKfVULpn0QGEB7HVPFTwdiuza5Lotqh0AG025ikNn50+19DCD7W6alqMBkPq
nkp6fqGa5AQ5XUu/MWIvNiGQ7f1w8fQ29IexW8eqTDCxzLCjYLv5NkhYEbEDpRIWxhV85mLoH9C8
umOJ0ScXH6wrqUzkN0RGkI696JTR6Yl0UztN+pkGbX5my5oiYiqS+t5qpJlOXJY9xt3NkF2XXSyt
wo4EnFwjIh0QgTggJ+1CXz+/Gh3oKixue7XoCWNtEjW+glteKI8Wro4omnxP50DD9J4Wm1HB7leJ
s1NLZ3xJbzGqjLIEGsmab2oeDRQBNl55VrbniDdWU3Bqw9E0wpulNajuqusqN/rDOGQLHOqraiDa
rWzRkozZWu56COpuLYjsv1vRTtEBDdGwa0eRTNLkWUB//h3u/ReCfJNOlPAb2nNFQj9pev80Jfy0
rZElAT3ej1P533zA79saFKcGU4Wl6GB8isJc8fuu5mfd6Z8zuUSMr2pwMiI2gi/1ERDe+hTe/r2r
T/9vOnakqb3ih3Xpj6eNkvbHmWxoCO5Bv5eQdyUu0zp0yz5/NXSGwoZ+6YbklqEkyw30Oe8mw2WK
6cY6aXv5kjAImdswD2dG3CyGczaPenFmRVOxWK0/5Cjz0TagT0iMY1QWSOVPGHrfO6zQSXtaYlhj
hFaQkRc1Yxn2z97c5+NaDcVjOjxJmJqueriVors4XuQ6BsLrUj+/xeNCILkqHBEz7YruzjDkpwty
ISVPnZx+y6tAj1YOuDNmqwvl8QY2c/RS1KoqqChCwjCakJCg8Y1sj41cNC9jeAJVGtNgSNRvF0Fb
XomckCcDRbvv+utdhmEsvYpBXmurU40xAWPSyRZzZVaA+KmTtpysRSKYRgIto2QVF5eWoVUCdunQ
z53oeQbHJ8qpSrTlJUcgil1jrqRjgl11RPQr2VaNXU/MjNbWrpZwCM/naAW/kHDy8Vap32voh7Rb
EChoywU2VBl8sYP9R4FU6UtjBM1DPhUNb1f5Wz8+if2TNszJ0uzbyicrxumuC5xc91JOGnrcroQR
aOfS1EslJvyhzld6lL7WGv7Ssetu1UyFsTh7TcEA2mZch1oNXo8Bcrgob/SEDfgJ211Frp2GudHX
9KKyjUyaj9lkNcMxUDI9tBTvngS2hMrbqdW3rVDcSjEuOqW6ta6YoKWWJKBBpkJI44OigVrculU2
52TYUHr2lMn5RtZ9BBEzMXWKdniLKGYt4RdxxUHNVjkJCBSbxKd5LVcBY99a0cOgZa6y5I44HwKZ
ziHqAetG78qbj3f9XziosdZHzksZuMr+RKLs4VeDmi4K1Iv9OKj9zQf8vj/Rf2PpL6rYxkyqymkz
/GNUk/gdtMqoYzgu0vwfoBogGhlSYwKP6DNjVf0XdaEy9Mr/y1KcKXX9h1FtOm+J7Q5FO2xRxK85
um2mDxe5ol+TdRnc2VkBt3Bd+N/sJQqGxZTMgx7f2a9exdd4fgNinTnTD7AYGz2IdyTaxs6CcA40
A8YBQv4KoOicAryuQUYLlrEHUecvFA8s9iAzfNvfW57ljYt0BStQukSD8ceulFO1juHhSLLHzQFH
v1854NpPDwElCHPCxezz4iARIPrUPw2BBmyEp3d+XKcTtREuWMLYuMvt/CEBdTwDS1QOvOPCfPj0
Tf/N7ulDL/Uj1/P5SQGC+3EaiKxBtrqMGzbhAhOWVbnd9OvaRlTrmK+e9xBQfAZKZW8BcvUFcljn
O15LAIILAl7njl2u+1lvv9EQ70NVkr4r2KhcKpsrXhFF5BCqfgluJtTg5JR+/kR1u+Hdl7OEu0GO
u0O81z/hLh988q+ubNrKfdqqkgdLZYXFld3XHrsQsKvYow0i84mEXQr7cB4+7XXB3gueOVFRe3GO
6flIwM/MVm8ts3XgaRw4c8f0F88el8GDsCCPCCoA6wVdQn6005zFLHHuBf/bbBfZ7qNly++3eJ5d
yT/5QPl8794a0fE6WieBckOBwlKxlVulWoib/gYLMVza1V1TBkcG3D2VJtRExFtiU5xvU6Md+Y5O
auNQA5RZz379zQMB/M278tcgoYhflBNhSiTQIHGDlpGj+ZNGuV8x96EQ2VznBP4uX+Il4W52NjNm
LGopUmNvn+/zzG+fT7u0cpPSW/HXaUqz4WYkWuMk9jT2U7Gxgg30zgy+23ZuQO7m1vPevLrwXJUH
gQHxcl5eZg+n+Y24ZQrfaSD6W8jA3UM8R0x4gDv3nxT09QSE8j1EB+y7kFTUs81H9zQr4rld++g9
fDThXqa+ebt3fZMES3U/SQM+JOPdDrDxUV1PpAqUwvsQRCsxUPDSPa63jxPbkMNqofN3Z6l7qNrZ
ff5SzoxbohWc5oGN0z57QdvhyevwDQV6Itj37lIev+Nz/8IpRTI1DVcVYCJN0TJ+lE+P20/rZCAv
0fwCef3NB/w5pdBZq2ASA/UiBV37C/LSf9NMpi8LBItySciBz5AXxDxwj6qprLG1SRv515xCwIA5
VbTppqJNIsb/xtb1obL8PJB8OXHry0Ci9OR5Co3GkKwPu1gvwaPJiPJMcd3DEBNgg1DoxkqyXZYX
vtxjWT2Jh2uXb3OCkEeyzrZhReSSgKVLSCU6ZUjcQGc/+oZJ0lYetM290N9dCxPbDTvZ9YWcZmnF
6qgM68CIjyOBWjI671uJKC5ysmScFNliJENLIIIpESQnaldxWjry6J3rbYIQm4B31QSCN1jyNhC4
OZZlcroDXcjXRlujKk6CITxYyOz0KnVE85uhKMf8wsQ1RS9Km0a/zcylomzLAXziPKuyZ4lMwrOZ
OieiD4Yu2Urwp728FRqKKKvWOU/Va1JDWMu4EhvJJxKDHA4nzsLXjISLyPgI6OiDk4o86dw7RZVu
wGqW+JftSr7SL4ufRkANeHlW8tsyrpengo1ud90S6+qYdIEkIBljzlJYJ1vz8WwVL7l1kMSHukln
DR665LK6XDXUhbLLXbwWt1za7HK9GVhJ1oqwbsdtItIPmT4r41QxAnLV6SnJlUBCzQ1OUNFWO3Em
ji01I2rULcldPJBxOJwYsKz7FB2u1L4Z5IBY6Y5YFrAVlW36fIJBanNCnmjZDTeEvTmEA+fWfWgG
vTJrRvZKd/0AFdHchGO0ItPUuYgtSUPoyoReD/QYqy+Dv3xRyfeltPJ8Xg+6OKuzt6LdKCN1QThd
tAv5TIzitkjwe1w+D2IQWUc9WvbE1qtLNGJl+2rKQQlZqqt+RBxJSaR/AfbSwPGfsr0YvsTqeozX
iJI8I8SQ9KLpPs6CsJgLik8eN3IFTw1fUu0lK4ifOVQ43Y2nXl0aRAh2kRRUPWlukHJOP/ZsEiLX
MjZG9krVHZ9BZrp5eo/yTarPM2l1abQXKyJJqRgchfwgU2/95jIstbbwBlqJGlN4TdVho2V3tYaz
8Sy+lwkcjoogthYhdvWgCs3FyMYjQXUnt+girvVbDW5C6M8OSu5bUo4GeQfyUxXnAVEx76m1iNB2
UmskCCqpRvsMJ4J1CnrZM4GpGjrG0iBRTFxKIeoFOdeeQspq8ojiL6IvuiL6Rv6iYlejm5eIsmS5
mxuteDTixKTpvdn3uC50vEJRxm5D77wiy3dK3q+klPJSLXUJznSJ2fZ0tVteE5SVVj+LRgzUVe0h
tD+qZjXr6ZIJowx/mzEjR4s2+fdu6F4Gtmht0gXV+fJCtqctCK6qzfKs9YrCL1vEaezYygL9RAAs
FWEiqMRtNcyL4bkkQkpVdNJ6dmm+pDlgLhXFAicw5WzD3EAgYYrPRiWVtqIuL/WdamyuKQYcjdz2
8DobZZYfan7Xkul1hhw7W+sM805Wz4ZIQIhh9n5trtsK12kVi+xWNfVeb/DfE9Rvi2m1tS4i2evE
wJgOiNgh1rUN3zi77nJjFrEyV6Nxm16j7/L4f+HkiTALtzIOUWZQSGsZEvA/80WqJOA6+rIf+/kD
/uSLIH1Q3FIMNZmiJ0biT74Isoh+UFW0qNNm2/XX5Cn+RvcC/uiJdp/0Ykzmf0yelNXzd0RL50wN
5Jr/FczEZ35dZCr4bmAS6EKdCqOmRcHnVfiZXAQDaJXJU3agJVDf6sMcVS7P9/d/yNRnAh1IJgM2
ttWjekShzsPXJDOE0PE7e7e+seXj5bV9GvEiAHDzXk6/IglGJc+TwDhcg9en8Vsr7CqLCdaK7TGM
/Za009F8beNuW5GMSeQesnitoPb5HKK+3irDQyFmdwU5myfkwVbl9i7bRhnlSu9eVcpSHhvdT9rH
vg2MBx0VeWWfPyT1rUu51BIkFfHPhcLeN6TOE1sBZZ7fnuZ4YN7lpzgJ2hdzlVJkjBL1OeEi3siz
6M3FKVwZl/SJGAdIqkHieB0tQ/0Mgbz4ps7rzgb0r6J5c9O1RE06dtdeD/k18aIWmgtcmFgF3l37
cpldCWcatXUSC45yX38jDkGAr9W3Ej3El01mbaXLsoClK3fl9bEft6cCX84uvGK8ejndAbFvLsvQ
19bZytzGtyjW4Kc3CT+snbUTX7OYHBBYHPsBu1cVkRxsl+xxyMSKiLSZCbi7WZiP/XyA22JEbAaX
oIZLtWEsSuGOr6uwPGgXp1ceCA9lgf1CGlJ0l96eNxgDaI5mRicd9N1YNMVWOy9O32TY/Y2IbCl6
lePgvK4C3L1eMy9xRt0Mq8vmvAnpZR4X0fNQYpAHQ6rt+uol+26leAOecwI2qWnRvHqmzc3KkffW
SprXC9q3d+H6PLe2JATu29XlFrXz7XVVrcKd8iocpNduki0x9QykM2FddmvoesxYMAwXF1kUaijB
rw3UXqTpO/VK7pda56rMsLiAh37ZZnQ5YjnF9aC+47DiVjdQEGmyysxife4K70pTRCz7WeSkL8Q3
pQP+DWeyXFzxw2GHy96y6kXL6CFHehfN8m277temj+l1VctgmOo9VuyYPCXrvb4VFt38Y5T5Nw6n
LOxVmfU9mwzRpNfuV8OpKAm6wu7gqxTpywf8jtlPgiN1kjh9bCr+Yt8nJZKO72tKifjQ3n6i3tlq
UNdnGNoE2f+wD5ENRmUTGh92Hpzrv9mHTNEVX6CtHy5ankbaT3iG0BV12JzGyHWpOHHmt8eHt73q
Hu5mB+9+UsV9ukd/AwxZnPcvD/eF6VZCq4BWBZ1fajZCpz7yTr1bzPGggQzdSijqVsD8E3TmnwDR
3oan5OWtWKrOiy97WmtXeLceQvfmtfZP4CuCg+j3VnBMVxjpkKf/zUaHXzqbNSX0EGC2tZL3+Qyz
8QRCkSJtk6Q2653FHVrdoFue18mbhNxy26ErLBgSJiEjfh/+/fz8ZCR0Itjffn0LlGlu+rzxm+Tb
n54SebpFn+64OdJAZSncAld9zzbcAwSb62Nyg9751py/AQIu1Tko9ezkLDbDPNywr8JxZqf0xO9+
fS6y+rPOgZNRULXJbMI1Vf2iI9LTtDZj9Ad8+4+Pg8N/egTSfDnucbTnk/bsuN3b+/3L/HaLyypI
5sPiSirUKgNbRMjpw7z4LxfXn7TU6IQje44iDVBnjqnHWYoOCCi59x+aVNIM/NPGsLchkmHktrGd
O5ivAEancvsjRVLe/A0hwnp/nV1nwSSJG1eyZ/hkpHqJSxi6VzvH4/FxLQfr2L5sbxO3DEqARCIL
7lAaz0N3EsSVTumAKmKcc9gquUcdlOnsS7OEaobJGJu8VDMcdLbhvem3hocp1WWz6CwOor0Q7Ttw
G9FGblzYmwOPCd4qfljBs+bkwKWRd8BtI86qdeRNIlgBnBFoxy4LR3PvCaOfXdaWW6NKpQuVnw6L
W9A+2ZWe2aIbN7NL8M607Kg+NMe76ncr+P5i49Fp7JgkCQPicmqWd7NaeQiknMME6g4Ifzm0Ldqc
2t2h+v5W/guHaMAaEasPxglGRUhLgPr/vOI1oFUn5drnIfpvPuD3Fa/6G358lFewCTTwfYztv694
1amwjzrFSUvKLyRe2D+Gabr8VPKIDJbJ+he4iN+SJV1DJSfLYFya9f81TH85b31CXT8NGgQ7VjlJ
hVCoCwMHPcKgbbsoPDL+dvZlRigVAXQ7R1+bgKyJ6X26bX8zan+lP74e/MsgcSnFS3rSOfgo8crq
tNnb+7H8jln+Rw+29g9HMb6s6Ycmq8oiofi9JEeURbpBsecd4kZSgevcN+c980E/Q51hv0wKUQ8U
12QFaacO9cZvYbt7C92JXcEDaSN0cF9wnD4hHlooCyVgugiuM20fulTZ2QwwBNLa0VpgeDLHlJSk
1eX0T1D417nuy237airXMyEaR5XbdprJb5A0d45NkKO9V/a66f/6G/qI0vk8qXw91pd51TCG1AhD
jrVuQbLH1eVGduCcbZeihpW6e0FJe5y0sRv1Pd5Ty5Luu1NAcDTNBHcIx+yHB+RBU8UbhJJ0R2D+
dxHmf/x2pQn2/9UJfpn1irMitWXFCSp+j1Vhb7rJ7K1ZXd379f2h+D6g/cejfcyhvzraF3A1p5OX
G8LRpKUejL68aDxQSOlxfdz65XodO8NSdOHRFubMi1UHKcE/fB/613XV1y9kuh+fXliLFj4KQ8xx
mgN5Gm0Mvn69Lo/Vtjkmj8mjQeg1ASmUG8JcbNXe6bgt5A6Uu2pLZ1702O37W9W5ziFNnIF03dFh
jXC+lR6lVzm4Pk5u6wFZILBgMgSUE7z36UawsNbH6OGeBma0+wrgiJSe8GWqOtTYIcbbwVgDpHrH
fIOzqV31bjrbK+46ZC1GSYYz8vak3sUvN3O2u8vTstjmDiaZ/C539iAvT27kgzz5J4/AlTuxt/XU
b3yNRCLFjYdFRP3y4PqGThnGpsIykx27dl6woMpKOw2MPf4axTb7BQG14JJEmrFJpf7IlpvO02ma
pMBgrh7OguuO+UwlryfQ5+navBE20TbZ0nEXpy5xQfSq2GWQQgxl3na+L5asGAOk7yTWNO7JK2mo
YsFQrtPddw19E6iI7C37yEGCiTm0HLBRr5/lQXmHDiu1b9Ndo9rliShixyAVElO6Sbb9nDyo60IF
j0f3ea80bnF0EIR4V0fDk95j4hmQEdA76FTv0b1XuoSFudMHx4vEZSAiBtamflXnzPQKOfQ8Xskp
8RKBaQRkaVp34mHcSJtwJRn2DfYpI6CTdJfcW8futXnFq+ueWGxpS/2llr0JF26epGlVPosRey8Q
dBrGalC2rtq8DTSdYCtVSm/s5tGCzJbIMzCtyjfPGi8bobMsRb4ZRLdip7pSlgX262rzNtkgJmH3
1+FVSV/OyWssX2kDQpLXAEMUvgA91+N/nz1iIXg3N8so6Bh6Z7iRYRLhx9ZUdVvv5AbndvkQox30
rEMYoGVhz70tVtqTUtny7jz/xh/yzkG5yr3FYRYtrKcSBzySGlY4/O12brHxVl2aBraJl7qt3/s7
hCALKSfp1wVXdZt/eEsnAfMvB6VpdfzpJR0JODWvDS/p7QmR6tIiDd0WNoLXPmRBu1SxOa+nH1Ne
MyTjkmFCaeczOXfT0FUE6g5Z+knCP5zVJJL45VlNE+WnszoV3UB5CRMhRZh3LMUJtFpFc4Bhf/Sj
m9Ne8tcyEyC7NWmWLs6+9lAHHdKce1dcQA35oEgbvmDZ6bzePdvm9mB07vNGhUrlmzLQA9It5HZu
EtMH51rur4c+6ev+5uvI92WpciWtFsEpN3V0X1UvnlWJQxDRYxQATvzTof5pzfBlZZJfW4FmMMZ5
OdwwSpEGtEBYRInKXWynu7XywJ4E+YB3Ojn6ou4MAnWcAuzOIfW/IakTL0n8NkWhxdvv3K0Bf1vy
s/cfc/vov0TOeo3LjNZy1BSP2y1ShIwYTCw4QcVyAs1GIO0thxnzw0+I6Z7QHyfzaBScYe7sW3u4
hcTJSo/EZpKtID3qzm/CW/pmbAB+NpyW++5MCgYnmgEgOpuCX9/dbVjy//puTSjDr56rr6ApGdQJ
NUl8MY/RfPn4GB612bx+Aikrlra2uc4Ep7XjtX+6e5MNO7qTnlDpfZzCv3Cj8bFJxx1Gfzqrd/73
6V7/xEuDBbHM/3Gj8Tcf8AkLwlqG0h9D9iTI/ANa/wCDZBF7gCQiydRF+a+NhvybTAolMVe4N1Cs
G/zWH9A6v6XpGnj3H0DSf7PR+KCdP6+cvpz3ZI37PPjklZwQw9JH7tXd5rlH8B2zPauUZJsHBH8s
Iv4bPpn0Xj2w6C5s9SYN3pjE1RvtpLj7Xnqm6WDws7n62nqjEziN+3D3LcLlM/khB5vdcgD86TKH
TwqdWegkQeiwAkzs2TDvN3AdNBUsK1wJSKExgAp+tzPvNNckj43tNUavC+KW2H18xPuBiibZFevL
OtzgJZ5rc91LnPdP3+XN92v/P5cmu8njy7X+v/+jfn1vvt6SLwMate+1fK24JRdSPRaVu9bQ/UzD
BCDDxc0WjMHb+Xkbn5w0fZXDb9qGqmXgC2wr/KHzU3aei2qz7IR5lC+YhE+OuEq5c5l/UvStAMCg
0Z5H3yXG103572WzkIyJBOzigyHAAFDq09f08ytnTd30P71yXz/g97299dukIEReolIU+f3F+n1v
b/1GKIEIY6UoCAi/QLD4q8iuMC2kKQgef3jlNLxKyKkJhiXD77/b20+2rh/GZZ4v/jF0JDAapZkT
o/b5lVPPUGbhNRWcUlidw7UW7xNhm44FaFqzjLvLLYXyLl2Kj6nmZj0dayRkUXQBUWPrNJQRmNU5
0kuLVWCZbKv7ZkXBOX/gYM6ijbSDXKEv74ZIul28yh/1ouRzJ8oljyKvWBNNSfwmwSWkjl1U+5Q6
0QnjPJz6IN6M0vkf9oHyh1byywCDl2wSrhuGOPm9frxakrFGJZqYJYONz5k4e6xABKCgd7nQ9C09
XmNlewt7TrEAxXCxwiKWHMjTsQImpFO0fhyUNymn5eW+oyDSuC7JZzJk3WubDuZkynIKMl3xZPVx
pG3agBlRyNS3onkGqxNrvtAvLyT3wj+HGIFwRyxSVklQ2aWTmOuELL8GoPlRqdcC6iy5Nh+q5rbq
xa3AnoaADT9t13A6mVjQfbSRx61FqE6Jb8WAc89pfrga+yweHviy8GYdkuS609E/M9qzxcLY3lNE
QbOwTN3DpXCl3ivguggL6IM68cOWCLDnXr2z1FnLpb1l6AK0m2jch8JcJ3smFl4rWSS7r6IEzTqQ
CaReWKsX41o0t+fOPRFmho1nM+g4aAmFDnvrJhNonCuJosm8uFpQQF62FFJa0f1IrMOpOhgpOhv1
YJ0WwpNwU6wpUIKSjG1Ts7XXye+i1oirRbydli1I9YqSOu2NaL5kn7Z23QT6o74UX2RzF9HR2rim
MiNNnr3S9S7h7JeEUqW+BjW4Dh8Wp4+IQnnYRnHlZVyQgGhdDo9cQGrOBvNO1Wc9XOrot+uKTLfe
4KkM+pDsP9UDrBDukpAnJ5w3p3YmT6YsyWWPpvdacO2LZd62q0TUFiy5qMuJ4yDpX3KE55Lp9uy3
RvoZsYrFnDvFhgX9y8O8Zvd5DRoriEqnSwlVdKo7FOfWzeneuDVu5CUBZvU7iUy2gJ2W8q1L5eZX
GlwTpOwSm6mYKa04ZsZTgxSrVteRSnPZQ6G6HbIl3bitKMhjM1geuwZiWW8cCaT/9KSGyxDncf0S
Pac6ssYKjWadPsW+Obit4dXasWKfWNJZE7OYpz6EZ0fNF0J8YxZn39KgbF+a7p4+NCW5CWkkT5cl
oiKiOlkI6/jEfJwKYueL7LlNmjSerqlL2ZG4AFrTbqP16R8gKPXDpfnzm23IGPkRt+EY/fJmn/qG
7maB70eBxFVl9hp2qwXmjfok8VK2c7JuiXktXuTEEw2PEI/iZZD8K+oskP7Gz8x7DYuFVbZObdxq
34wVLyfFlelz/1jT1cjtN8kz9igzJfIyJc35OTRvKvm1bI/J+emMfrZ/pT851u3iqXs3AF2Wo35L
6pAo+q28vWRzwwsZWIgWfkvpBqKz0i1o8LBFg+A+R30VYKzJhJ7ueUNpsGN2oic8jM2SBzV9y3Ju
6RpJ2JXXY5RdGgrO+wtdUEA5uldjUhOCFF6ZoIv6hr+tEB3C/5FJZGdIyWZV/S5f15F4l3WLqbwl
8jNrL1QaIXFobEBqaPeTxVkszU/xeghhC6YHCpiyJd/VY42FnqFSHGkbrUPixpKXlBWWuj6VVFES
xrq/KpQjevwJbduqXjkQdXsZV0W+kOmNwzNHGIq2qBh9GIjeJ8sojMsDoA3ZMCV4zEAQyBUV+vkl
DnRQAkoargwCdPSxp4eBUPdFd+jhlCVGTMa+CYS5omZ+SQ7xjqFlIT0wO9V36ZHfYG5SawYB2wBE
eFS2dY2fdE33LUelHsGTGQg5EzQJyqZ86dtZIuzNiHYMV14L34qArN5iXaeH9nAq3mHeKeQ7CXu1
neXa8DaKqi/nZDF33ax6uJzXcvzaJlNMHCk6HfmGzyZJMNyc87rXjlJy2w9eZ6zUJ/Wgaq86YwDQ
y3F4BQvb6SqiKi+0tn37rNtAFdFGIGR1Ellw/S/acxtQkQsdRL98PXuK9lyPAwZTOBttAQHkJx5e
SPt022h74ap4dG4xSC96mjUt1onhrGrWxJ1IyLsNUnbdWt0WxKBHuUp/E8BL41vF4Uq09e05X0AF
1easAAmjj40QstLssck4Z3HW08eIQTCuTo7Uy87/4+68lty2tq77Qgcu5HCLwEw2yWYn3aA6qJFz
IICn/wcky25Jtr/Sf6kjlV0Wj0iQTey911pzjpnT5vHfDPOiKjYdorFYG9d1ky1lwQUHN2ZrqMqC
4V2Rq4zLPqTbvZaRPKM8L8i/hWJX23A/q5BYGKCwS6VBYYHCgGYBAr2C6BjsTTSbZgA0MhmigCIC
GjETEGxHkwb4MNBFHuOATtSIdGxWIHuP0410w0/6BWWGwSck+eeUtSbp3rFDAVrj7TwYMwYNA8S4
4QDAnILgodEn1sRmpxjztSagzIQvY0/78VIc83PWrDNzRUDNMrutXkYUkV8oMqyqJTo1/t+GDSUm
8jE8KG+lsBS5LnybqNkCO4SIALOvp3+3Sk/iNrq9PvhnejjhZ7pOAbHK0qLuwTd6RLA0hYtmW+Vj
aF0jMGyJO56AJP5ryp0e1eAV6DjZ5IyrYywULNBxgFt10wugq12/hkru8KEUvuNLID1Vl2Sy37Z2
VoG0YA1UKEkBzM4z5X8f0ikaGAPa8x+HdCAQfnyCP2tn+Q9R4TwuotE20L7NR+mvB3mZR+CyKDiE
8A/NbqC/a2fxD1FW0aOhFkPWQUn/d+3MQ4ztOP0jCCcSF5vmL2i653P6d/vf95et/zDA8gc/TwHa
+o74Kcu20gq95WW8DZL/Y6NFU/dPL4RehIKGQaWh/zDdEIOBBG4JJ17eOUS0C8Ydi343J1qaS5z5
An4JxSHVg02zvTQnYyFBi0e0C082VteKv8HiG0s7zOrKBUB1hNGGXvWqcOIvjf0G2e/qmnuKWz7p
liPfF2dzA86M7tkCq92butduAQ1s9g27gmvtgofGBovU74pVvwPrwuAJuwN6ANgrtrnc7mOsP/iQ
mMdXtCaxS/IrPg4y/8gihyhyI13sWZIUTnnQZM8T+nG7O+dPaDvhQRAymrHuuBkHoHu/QhaQXVm+
PhEhx1vgnzEDFdsqAF3aNdEBGTPzYFFtpRt4nZplX9+1V5bcgr78sE1SeqQqILHhFngXJnxM4Lw1
OtEDKDAUtFhnGsdgrfYdhQv/8jtpb2h1wOxnCaYZ0tx1dzjblyDar3eUYx2lk4nHnDmlUwqOCC0T
9ygBdaULrYDntlqwniiKbX7z54DB2UEb0qpLl5lGzPRCdxY+53bOTtr+Zh5sXJfaDkXMjCWDxE67
t+HDO0NwQF1xuSyQCDAOZb8wSVfT7f7ewMdqU65Vrdd2L+wi8RnRG9GWrs4hm7ppTZWo0iwGDoet
VVoiMY+IwzjV9UJNFsli3BFyTHJF+g5mWPiM+pxcgnHnk+kpgvCv2Sc5scnyObSOwn3gK3a89bfW
3jyruW3dti6sfad2w12D/8rameeQA626zhlmiMRXXS9hZbf9M9BaLfNAxF4zJ7I2cviQxJsGs4xi
oWQOHQTfkvi5v/OvC1NisjJtxOY5Xkp3YepeXzUF8SRnf+Kb+DbWlS01n0iLdn7bpXbWEqkQtZHV
Ag6ZW77/vtTSpsTr/cNS+/MT/N2m1DUaJjQ+UBZ/UADPbUo8OyycyOQ01Mesp9/0EPQikbkpXyRF
WG8+LrXzQ8gnDCDrcPM16ZcUwLAyf1wDv79wdX78w5DEJzS7VP0uZH4864soGZchNDg8Zxjm9pcG
IhZuaNp0xEvb1+fUXfLttlGLTfby3NvLCNIUxDvKy901ezFLksghdrvDK0OuWxKtb9OltTbPbymF
0ty3JKjFreC+xY4+YbDT3Ef4sDZJsMVW95TLdNtf0EqN3qdHzmyQ4AgNxvI4v7zomRsSkFkBDS7t
hTIB1/GN/LIiBWUFfu6LfMjV3Go1UTx8plHIi10DRxE2szmagcY8xJwAXKJ8aJzIvmQOo1j3zJtZ
v4DKsm/QXIXuWhZAKBGBujj6K3M3HqWzeTEv8pNxCPbaWTkoB3On79pNtJNOETTs2eemryLfjo4D
XMfGeQXYPS88XnuLj/E4raYt/gRmwquGYWuxuS6j1QSvrLmv7P3lktxNzDmz0/Wu4CLFvbVNZq/r
doBYCbPFBtBI3XLleOTq63qFBJkxh2CnLNhQpVXIVKVdAPt2Us59MARPodd/TlGxcARkXkNi8x2n
Ngh66G3h2fzGNzn+tbk7yV1gQKT+z5tc1gRlblV+d55Cjv/DE/x1kzM0wHun/Zl4xl3053lK/INz
FGoo5EuzD4Bl49s9LsKfIBPLoqU6C2Vnq/a3UcT80OwPB+GEWooZxq8cp5BQ/XSPf3fdswj24z0u
5MbYDn5gMcjsCHKJnhM4iyHKwu0NsEz6dbiqL+yLtgwrDg4MW2OHjGG+1fTNp3qdnWXnpVzw/51D
Z0Yv4f7rvIHBcorwhCyqw/xf/UJYCasZGWnwq1zv46P1eKE0kp30CMpR4/hULvJFgtNX2UYQY6Uv
RmzJ8cDgL6z9w7SRNoC9HyrYcVeyZWCu26l9PCJNJXOaX0SVs3tfSMNBbbCOb5AioQNidIjGu8ED
HF2MJaW+e12Acth07mC4RuaiSj/n5+k+O1rv3bo4UtWsPdFNnopjumpnjiT3e7uvUTHN05SEMM7p
adQ24ZLGzyeMAfbvvC3CViZAmUIBq+d/ViDwlYCc/XjHgBP//gn+vGOkP0SGbYBXKG+4LUT+4p93
zPyIRLQPuRGypbPR/X3LfNkWde5dhIUm2m1us2+3zPwQ40Wu9QthjbP+L1QgkvRPs6oPF/4F3Pdh
W+xJn/bLRA1d9WTwHf50I9gv4QXGYopwV1zWC90TFqYXL0EFwlalO0kX5mLeyct+jgAz91T/FW59
d3vC23bfnfnq2jfnI343Ns05aCxgfyjWuX3zsuR4eobjQuW+CF+Cpd16S/u8Dl1P87wNMNXaft3N
oUtPbCLegc3Gfl1Gzk5ew11ETzGTcp3rWnY3z3tM67Z60A8SZ077PWjnQj94EL6WTr/l/FlRSZyU
qU3nw9Q8pv33g50GIeznNf+nJ/j6DZYMKmVrPteBP1W+rt9fv8FfHiEBBd4G82nCaD4s+tIfs3sL
9wKwVJ2V/8Oiz/eevUC1iBNUGWKxSv/CN3j2iH1fRCPC/fuNgwL5fs0vi+x6rbpGdBaIyhHx3+8f
94xhHCTRWCHX0B4cJzmeYG/eb7fb2+xX1SvM3797/XlP+nAD+Y3sx4XA6zMDKezH6BS7F2Q/Du3s
Dz+ifxgr6z/fqt+/0g+DMGFKFaMnx8XZAnigcD8Mjy3b1Juwc99WV5uGk+N7sDFJr1OcK/5YO17f
x85b6iBjnPeU3EUCNCs7ZxncyMF3QOiI95NSsfWKXfsuZZ62jGTuO2U5PgqIzWe6QTpLzS337b/f
jvpT9+OHD25+/MMHNxSCEBclb6d15206YVAv3IIpc4ODddO7n/bF+YVkxVWP5NbtvMdghR7PfuhJ
UpyladT+KpLmGh1AZ9++3W875/4+QUw2rwz/fanGz+eK7z95toePl9oPRTuqCpc6cC3yUj59OQAs
UocpCugMTu8cXgFRnxTbWr1JHDiSB/77ttyVu7C3lVcZkvxt9967drZkQ9cdawEy9kK/OHMW1mI6
nCPVPhO+5RTFDXMlaQOCTvms00RuY7wdDDM6u1+AQlze38dLrF4rl7SQb5jY33K902SKWENS5vER
KVwffqQ/Df8tg+H/D8J+4vR+fII/1zsLYb8I7eHrFB+q57cdW7LYexWOq4z9v9SkHJu/HXKlPxAD
sJ7NTcw58peHvu3YsNRmSCcLKCMwUVN/qWfIgsuX7buuIRcOoYJjs8FUHBvO919GCm+pShpVp67E
wDqW7c5SR5tM1Tn4HrVmU3kaOXfXUFmoWVdCmWfwATSgIpqzjpvPdRRuG5kpep/tEn04D0VDK1t5
inUjWkxmINqRBj2yHTbELD2rBS18adflwqFQNYKG7jTtvY2vhdcV/q4yoU4nzY3ii9Gqj4YVuStO
ycisb/ptZwYHU537/6O6FsnONBkWVL4J+9MfzqSBr6ou8sBopXSyMrUjz4ng3tSPGDI8giOzs0Zz
xPrO9wf012HR2YEf3EH5pEVPOaj1Tl9fV6GGCkAo77oeAKc2nIQSXIrsoy5WXyzUvQRZPFxTVLe+
/hQXVujJnUSggJLY5jXxxpAMtewuidFnFgiOzdbVYy1ysqK96SjwfWbn9RA/ZvK4iPIKcyhy36u/
qdSI9lb1nqXaeRhrDv8FRftg4s7vso2WMMLLYH8J9WuNblbQJSrXtHekqGVwmAPZDF4zf9le+UR0
sdhU0VIah6e2Tl505dzXhJb28CvbYzeli057CVXpxJeEwPrtZB6SoIGXFt5GObkxvV6jAZB65BBl
SDJPkq18oaUDUdMabePENdP+kIpzvxPznFwRmJpfxberfstX2y1D4NNYP5twVozQC8DWm5rVRYp7
en0BdAkjqod9lT0O/gN2i3OWhjeCkH+m1/6MsZuNRprcgTw4M7k+GOG4SXpGUFXrtJpxDGvTWhQd
UWFlJuaEyucXIARrwSJVSEbFUScs7qK4lfjO5qTXByHyYCU5d61AtKR46UT1rI7TKmjyg9RSAw0G
yReAykmBy8xw2XajV7bkRTJaN/riWFyrDV8UrMC4GDrE4X5Nvk0FkTVateVbGQSrYegIVCOyshdp
fZPdMCbqk9glSLQ7uBkgPyOyryOj3Vdj7en+S6t2z0MVfhrgW9p65O+aSgvsEsrpOM1ckhzC7rjP
tNbp2Tnb3mLWVhBqGQIzT8y7MH7zTWnZ+rw7qd9L0vWmENJlXrSLgXCOLCVlCGBKTvIViO6bvO+X
snFK5CfTlzdR927obIji7Hu7lIIOfYJmtr4uwY1DxYUHAs0wVE9KYLppdq+TVBe13XJswgd0JBer
RoefFLdjmzHHHohUeFAYqEsy37ix3EfDYUw+KSRx9YhF0saJSZnUMmmpJXRiBN1N6YL7OSEQcbPS
K8mRCsvpg8BTMgrG5nGqoIMJEEeSbW6QPip/smKGfCnT0yzkRiL+s06uN5bp33YlMIuRhvGXZfw3
3K84ByPGRLFF8UbvZPa5/vv5XNfhe7LtfOzJ/MMT/LlfadjNdE7hxpxCIMrGXxWmpP0hkwqOP5kb
cR5o8cjf+xWlJdMt2Ax/8hU+7Fec8wkoJelAIvPx15oysjLvRx/3q+8vnA3w+/1KD61Qq8VodCR5
EpwxqeBUBtOjLk/IqNTsOby2hRO28QIVO0HJLGyHvkJMMbgVjRwklBOZUKVcY7wKQSrC7x18cjdA
5/soMXgrx1AtHNI+3wWEabog32m9dvCvTLWkdA/Hc9UhBlBiVjZVA+9sNfl6DLtjrwT6AgbKIoyq
k6Uknxp2E7OwYq+pxPfcKMlAS29ItyOaRvWSQdoCt1iqhrzwo8bpDHyageao2aFqmmMsBs9Qtu2E
VMIWioMe9wRA5su2rFcEB3oWvBpB/1RHQ3EWAun5WuWEFyQlc3gz3edM+BeWmVleX5bkuHcTipRQ
idZyVGsESEanSvGJDELrZzSXasiXYnOQi8ZpYBAhrCpaIN9ixsIXkwDhD3sxNSGCd1zCWsm193ik
l1zKd5P+0OVQp4PEa+t4B7/amRib2gKsz57lLwCPXui4LHTfeInJSyxJ3daKHNBv0By7aDwFvvAY
xwcBidxE4HfY4vwyIOEIkxQsZAL7pAZYQ6G17yz02zhUV8loLAdRXc2I06Ek8gj/8NKXhJWh9sRz
thuzY/vPg2nbaubDMGinMJie1QQoqpXcRFF4UykSdpdlcdWWQc4oJ76qm2JMXkrZuG3V9EYYUVEM
zapW/QtKwdGORuuYoz4YZE42rfDs570HGtcrCEoryf9FwCjRtx7w6AjTus87mddPTzlRko6G0GuS
TaJnvBjBTxGnJylrlpqeuYlanEQl4pTCrKuy2G6mlqG//th3T6NknuscpEMwenkLkmZuBgay5DRS
uMuFYSESQ6n2I8qiz748cGm9sjBFqhfSludBmZMMvOpUD7xljls1uOr/TVUyJoLaEm9VMYWTowYB
DD3wZug+dUF7I6bJUdMDTw8YpWkpSc68LsKTwnf9AJJIgeO47reKT68v1X1AqrNvSLgt5fs+R8RE
60ZBCyjXgitV5rKfTq0pv+ZKuRpUeVyOKs0by3dz/Wo3+XMLJTdRftsFHLQNqFEO8RJBafAU/rNF
CHiO9sf3C/g/PMFfDRaWWYumOsnQiqxLFPZ/N1i0eWmfm/FM7mc/0rcFXAZziijWoBz52gj8u+CQ
/zD4I7o1Fo+SE/xLBcfP4gEGd8a8ecmzfxrJwvfrd2wJ2VXh5nOuZZt8MtWING1URUVzvQxCgCtS
SC++Ej4Rw7DodG7b2b7iW0TW192ffpB/9WnSIfphN/nhU5zrrI+leJEI2gCMXSUnhCOvP5EK3jCo
03oCxToFcW0ys8QG9dxrlEhTGWheYCEECCIkWppaksCZJKsy0avVVWqRlQJEMYbELQfN7bNu1RfS
sypFixbNnl8kLl98oyZzuBZgZdFDl6O1UQQ1VRW4gNAgk1FNFOgxV1ey3vpwGyrrIH+o9Z2uLzR5
naRyh/QXhaUFP/l0DU910H5W/YUor+p0l/mQHYnrGZFjKHuhzrZYKNR8R5p3isOvt1ZZtxfSVTUn
RIpx/iQ08aXP14o+y5E7ayUWyRP1zH1bp0+DdR+m/rIspU0FdSwXh2FXNspKvIYHjE8ZzjN9W2dB
BGsblo6KripA0pdJnOrl6p1SE8HguLhqYNPEGg21Xz3ksuboidwthG5Ta+KnyWqpWPgx84GyTSjH
1hjODIOPDe9JTvGNMX5pCMepNzqfoNhpayNA20JEuTwRRGEF40KIb9SSZrKUwe9pIlee0kvfl5On
FrtSfYu0Dchmt1fXmvk86htJJ3uOwQenKjB+W6Mwt2GxL6CEIyu20MuJC4tqNJOZ7TMy7IliTi13
TNcRatjwwRe9VMPKa7xYxBckd0WxMUjUbK3NNX9pFByYI8eL4SziWlTKO5+y7Gqkm7FtzkEI8V+R
zoUweUOwiJt3f9r01hHQUC6vMmS38o2Uek3Wri1tHxGpgOlWgbBtRMxgdZl6FUG5dVvn5yYhyR12
BZLTuAzXobVuhLdQ8CJ/VvtthvCp71EqrwPr3ko27RgdVHNad9LncmRfvpptUdnXQqxIaA+aBYEG
i9BCcrMbJnILYEKqRn3hgGMUg6tIFpppa592UC44QnUMRpMpPDSmsNW68ZPMdlmryVK8ehqeVRjV
O8Gqops+Yac0yB8azfJxrK8v1hjdqPhNumpVocxVlG4tkQ3UZkbuSi2u2xIduTwLrRH9KSi3xVvN
fxjTc6TU7KFIUib/JolLk4zk6TSoIUr81jM6GfmHpMVEYzyDddSMEZLfTdmRTlDc5dOxCgkfEJad
sbfMz1PvTPEhKyGN566VZMDn0rkYiu/E6kqmtshRcJhqaxEN7XLSfIWUPxQ2CsF9wj6ivLsWe019
UQd3DsLWyd6oZMShanbqQ0qorF3IQreYJrNb5VGMOu969lvL7YPyvrIAgJefdLT3EuneRElcid5W
dlccy3oQrSVWFatg9NyV3A0hXUujP7WFv28C/9JNCdplv6pssRoRr3JW0/pJQ2uOuCZ9Ja4CYwAR
zIOWQINNsCRELd2TcTr1PYnBHHJFjYzdlrJ6W0mUq2PJcpTSLpGI8jVV+ZLm4kYqRbJHjLuZuWf2
Ksc+mg1+NZlrvoHkKA/YpasIYYzarGtJeUmzlCFL+a7JqbKK1MTtmM/Eih66GsHVpVlsOjXcoMbG
r0oyBfemStoPondpE2v5UzMa20rJLt111vmSzt6p9Duq8oT7YvG/rKETIZeCiuEEVMmV/HCBA8uQ
PIyS1DGfxGha3etj+XJFUdtkhZsC9ZLGBqF8dCvTAlHU2PlQNv1Dz/znlrkokY4kzps284tZN/hx
tzB60WytK5d0jyegcXEJ/K71p6xwvAA8YiFqlFAA/Wf9qUiCJdME/1h//sMTfD2+IO+B7YdeAOgn
OJQvvqe/NAEidaSFUwU4IDx0Pv5vxxf+EmpPfFtMiBiPzsepb/3S+SGmSqbGGQZv8K+ZpfhB/3hi
+P6dz2qIj9+BVurHTs1azXns6NTPI/thEQHj1meH7r1y0y4KPICx40SIgkpnm5E+N7kLZbF/XH5u
CEizvGQ5z0jm7FdtnpYwoP+E+Nku+Qvy/rqhecWIIt/NOgJi4OxgddMdktWcHqsv1SUv+fpyibwz
kke7QoXX2s4zkZn25gEX8LLdtLa5O4YvhginXWTlunyGUOSo7g6i9e7IMAb3z649TN7z5IAFIdPb
FTYHeTeuW+eZtQfjfuS2e9EGEU68trDYru7Ye90NUyHXuvy2X3k8cuiCiQDg+Ipr7z9HBKJGUuRP
J/afnuCvr/x8XGfKSoMEsOQ82/rrK4+UGM0aN4M0jz150W9feRnAD7JhCxARB3MGn39/5eU/OOnO
f0snLwFs0K+hosWfZ6IfL5xEme+/8gmHZIORLkaNUdzoYkz7A2zYQrSSB0MsHs3gjbBSqFf39U7d
lOv5V/3SmxcdLTu3CIRBiucHquHEBPKGCf2BX1v/KJyFs6hjsto2nLRTkIQBNqPRi4otSB3+VCRs
UXiYuY5a6CjnMbSe08rTj1LhtsI26k2bDgNglYnmcbywZDfK3ZFuRnmQpoPfAq1YRrSPlUM5PuT1
CSYxe2urYArw/H12X9zrIRlDbiwNmHzoIZ2UG32v7rOtfNb44l+saGt6DVxfg7An7DFrzi0R5wVs
B/CBUjc6yQSo644SfmoOle4OOzkTqBKMjawnHvZALYcaERDXm5yE5jE6iNajoL9LrafC0oWdq/DK
zAHHvPG0aqmVEj6FeKEI3bIZGCPIPDUjkTAcbgIfByEZzam2GVX4xE8qbRI5eI2H16RM9jpnN+2t
B6QWJRDnlRs69KTDly/8IF6Ku2pf7P2n9qF+kGmePwDFJa9lYumKOVC6+Th5V/xf4FCg8ChQXXBP
QE0waIchl5v/kDZvCPouJvZFcrXrcxhf2PP5Z3g7dk9BFm515cBPQk8NgtPY4wOayNGegomgiFwj
PphZppV4ehcsqy6bUIiv+C0alYuPMXPwfIpNulFqzknrCDRLDdYk718MCRse7pZYOBjGPc6/6qn1
HxUO5ZkJ9AwsKh0HLBFR+lg170nZOo3q4CdsCtNB5FuCTQEEUe/i6KThR9NNuzLyzQiq2kLSzPRU
fA6LehGbSKgTgsmM6pJZi9Q6kwC4TS0W3x7ZMi4XeIgriU/BEFakGaRIpMGE1szBrCt0NirTHAYo
EXLxXg5CVzrqZ+1Sq66p7lPhje9RauWEdCx0NPD/a0KTe6rnhppqRzwKZI7RiicyBuI33k8P6F+/
48xpXR39FRtOvJngSDtC7URLDsh8Cv8rAsAhxsBRK8/XSbA3wP53djt5v+vqzJQUpZXI6HZGVkrz
GvXvDXFZFCSVI8vHA8k/PMGfq7MMrh8mArjh+WDyoSGO6UMDXEg/hRwY63sWMVNazhyANWnPI9aa
dSTfDiTzQyiQdYtV3aA982sAzVkq9l1D/MuFY0vBXcLBiN3g+9W5LbV2Mlosnnu0gv2cdYtXYqYe
BgcsF4twPZ7ems21XA430424lJdIDbfU0EcXhgGYwh0GWE4y6A+//MNFuEdyvH2+fAm/QP2P/MR9
mf+Fdcld39ygdHT9jWBf1uvMsdW1eSkYtuo1qe+mvSvt0T2sUSuu169LFcVBbiubwxzMjQLr9H61
b+fY7tu729iuFncluC+PRBXF8Z6sJfY2nHFuul817dfO4L+2epCO/tPn9OEb8oPqolJC8jMnPqd6
XV7abCE0a/GeREt+i95Ybodga2ILMN3yOLnpk34/HvobZZXehrdrTfL8mEPUmeMT5f19sVNO6u1w
Mu6Ee1TFk7EYWd9ET3cp76+Os/NUW/PMXYoOEwHa6GZHYn2XrdeNi9P77UjAPBxIe3V7QlDz1oK+
lc+zzkOztyveP+MAuyHe43ZYglyEt3h7d3J9mwGd7aFlA3/0kANNm8FpTwg951fJbeZpzhwvj3bt
aju7obYfNEz3kzO8+ze7/P4KFiMkczm7CVfmgWiz3ZwLPnIZc3IJKlDVPhZEFu/sg+zO573BE2hM
uePjHEmC2pO/ySucTydXPzCbYAatrIk3RK1Hdpp9vzKOBpQM3QseotDZCovoAcOcsDM9cWSrin7j
gyPDL3xoOuJMep7/hxpUFRT1x1qJI+cPT/Dn0jRr35CPkFr1xUDG0vDnuXF+AJERijl0HUAQ6Gv+
fW6UUXzQz/1SDH1BTnxbmWYxKGM8/vf/4ZEgnuqHOw596sfrRqnyXakk+41/tWoDey8NL0wSj6Wr
e6ibkDcJW3hSSARwZSEfmzXKzTONDbTUCwRNgBbtl/1j55nLEfcCeW0IpeYAp1ke1bqj03mtO9xg
OuZP52inrc+z4QGbhc50k7bFXjgnd/qx3X5Wj5xacn/bSAs6hOaahApQTTN/9ZWoPw8Rywp5i8m9
tAbg+uVXtFeP6lE+6m9aTerV57XNnPp5dHdP5o0ClGA5K6XRSiN5Vre+aG/lVb/PNzTonM1zeRjd
6w6qEX3kZFrsGKB4slu4xYL72HxQt/WMUl1fPd/Z1yQnAZ7b1wthoay5W1JShc6tni9/120cuTTV
Fd9b1FJUWjO949+3cYospMvfb+P/8AR/F1ncEH/WSvN+/FeJhSaa/ZvKi1YGYOuPtwpbKrnOGvXe
D10F6ad5yS+oTr9gjj8OteerniFK83mABobywxgiFStT7KUYe7b+aDbjRe077GVAVCb5Hl5TSGoG
KLPrtAslIoobYjyIz0mD6ahO/mMg4Agnf9Wu/AFPXb2f4oqjbwDuaxROTUAUcbxVhSj21FFsFmE5
Iwbk9zioV37cWN7QDAwZTKcR3/KGubpZH6UO+Wljacif2L6LF8adOk4asIXsGjrDYmgBQsdoVtJH
KqE436ZdDosIKVRN9fPhh/oPXTdgND8tJPPHYyLxZaHj3/PW/kHbmU562vltQapkIttdIgIhqMTN
fD0SmbaE7shsevqWQes6HbraSeuud6NCPSiI0WkpXl3yoE8JKSRiWz3ryJma0SsobqKqsMcCGP4o
0CsWvZAZhzpQouY+/ZjMdHTesrkXotc5ARN9EFPQ+uqIOqQySCGJEmw0cl/aXHls06tdta9mnSwq
tsa874hDLu788ZMyQncJ70sCHubebhh98jP8nqns5oW60I1m45eACnzykQk0khjetqbkRmm7FEir
Hig1W0VDFJUCIEnsa4pltWkgSaO3UrSGbJ3TkH5WgnQ1VR3ZMjcKGlGRtBmrXGuaTzIF+WRWs81J
5c1zdZ322kvRoZ8So7jzCrXkIzDufSgmgkHh1yjGMcuYaihL8zrcNHVx1KWTNU2XOOoHhBAtYh3R
eBQI7taKjCw4062FuSwZe8830IMRTEsjVrC8WatmWeSpjXqib3ur3AnyItPrh6svNja99s8+rX2l
rT+BjpCqN7GhggxH7bMhjss80za+8ikxm85TBoo9LW0QBvRXckQDa6FaqTeVId5hhQ8klOWLWPfL
K9oCsxcLd4rfcSoRLFNc4hJ+JeFHdUqXuwgvQcXin7AWVyQhT8vAH3ubEdTCzInsiMrqaSqCU3jV
a8o5vC3EszL1G90gJ9KtAyjAtGQX1/W2S69OEurPUpsjWkxWml4fjbJa+DM4KMnXalk+px3Yn7Uo
8NcEvX5WU2Ixoja/ycaHp6Bvz+upZR9s65dK6Dxdi3cMPkLbrGAlCkQoOEoGS1NqDtdEipySHIpO
JfAZvmnrp4UtjcAemolT2mQOlZNda9imA6d0QzpXbXYvZePZvObLPOJEGeEdjM3Tb7uxKCDqDGJb
IGbNcJj/7N6RVUMI2w8by89P8HVjQcZLmNsXQyrt6a+2ha9bC4/MnoVZqUt1ZmBk/XtrEQmkgfyl
M5qSTUTHHN2+ncJ4CFjA3GnkSo1fDFhgF/lx8fz+wudW/cfFsyjUq1anjISF6GyWh3iwpUXaeiFr
S9Gdu8z1caY9K/HOnGjNMecKl4xikN2hJ7WjF82dboRtuCOYBfl5T5W5M9x2B9CDKnH2pM3gxnJL
jwjm3HFzVp+S5fXqLLvY/Sw/7Y1zMyz1I7ec76z1J6JF1sG69h5ozSTUMYmz1Db9qt0Bys9wyuKA
5d/7bBlRNpDvu2wfxII10mNx+cx88y5ZEvR1yB8s70G1HzqXJ3GZhYK7Y+ngWBd5C/Vo62u5tGuG
jOLzkK1j2nrRsjI8k+z6fk1fLHPWyzOEzXssD+1CuhFPwhZkx5Ua+EEjW9VwS8AkV6dZd6vAfbMw
334SFvERgy2ILxJDrdVwlNadzTYxI/Nndy4l3VZ4pQgnOa67x4zLXlqRW/+kvWkkvmElaB7IUbvz
0o1oQ/iHRLLW95xcUziCqfPs4JKCEsDMoLNP1WKlz6UUvlxnT3LEIl9WTMHelGPxkDSODk6XQyvn
WX77zsqgU2TX+2oLvWqZv84lpMlL0t6vvH6h3C5MqIUxpsOLgRNiuuH0ndUz5Lx9ZQmNAKDh77g1
kEQ/z21R2rmQ3r391QH5078yjgC1INKCTZ0rh/HHMdnojYIyaTPhYnxWQ7qIyIHs4Fzvyt7eh0dQ
0UeWxBVDjmXkBafhwaT9iCnXQgG8rtP3mrZeFR6zBv0qHi5HCjTGn6ZXb9ngGy/mWqhf4BiKGSxT
KTio2Tns3nFczn7kdjoiCB3xaj0uItuVXqt7oATr2aY8bQq8jvOv4KCfyG6Y/3CBeXmDynQJGqgm
81Rasprrt2hShWjdyZ9z7MeuD1V1rdrLurEnInS/BidI3u71ghDsIK/1tflEPMTbetmscY7RIN6d
/PPqJPBpp5Qi7wdAr2RlPATu4ChLTyC173hwdg8EfBBhEbtzoRO7OtVEShGP7QQDZsel4a2+WcMv
WjEBPlAyO5/9N8JFqOvr0X6dMG8IewmytmwbAK6bdXPLyStdYarhhYTTLoY7P20bSM0Vmbrjwiid
aeMnC9V2AhK818thsyNgkM6AxXX5vNVoHd7sLuX79DK+zaKzS/EKm7eu7WQHlEizccU8hPHavFUy
MrZxjN9rms3ZC+CatikEd/pMD53yB1pWbuFfNe9IujbwtapegRMIAQFxj4oKIbPb9nVn5zTXmQSw
rXU9KOpBdVI5XGUwseGIKWvNjz3LFdBVak+ctQr5+f9xdybLbWNZtP2VF29cqEBHNIM3Qcu+EdVZ
E4RkyWhJogeJr3/ryp0kZ7rCU4ejMqOSMkRRwL3nnrP32rankARIzNIzd/tfu2cRAyo8KbqJC4Pt
67d7lq1IupB6ve1p4mX5eIEfexapPxRiJikWE8RY309DbFm4SoS55NdsUuW/YvjKyBeV2NdEiR9b
lngJIoPYtQAwyLb+Jx68V2nbu5bm+/dNssWHLavox+ws01xnKea+g3IqolSOMyuUXRbYE3NQzv/B
PQnDIAGxXyc0DmxGscKjpjnD/NzvJ+bqkD6QUx1SwjNyPaxqOAD41rz+DvJZqLnrtea+5qzI3uPj
p09H59M6dteCtCWafD1IApGTzMmd21x5Uc7MDEjL7TA9TxNHAdW+n+6fqQGd593+iwhMFiE+N3/v
zQoKhEIIXaMxoeDhCPubkzvlv8Fv9f3N+ssF3pzcRc66gdod7+gb6hIoECDJsCtfCSGv3qo3bS7o
nmgsTeKMvorVvxdYtLksuu/MLEE/8Wj9UQNetNI+3Kzv3/eHw2lfRZoRZ+B55fMmSqeSE2wecD0/
bUSkFD2pjVjgZw8P4haOdoLbO7s+Y9rbxi/q4LQL/Hif8UlMaN0ut2f3ElCj0JBFwjcDO5nFwTB9
81H/w3n6H0SP4h3TZjFEthexS+8fL7MeVfhwvGOoI0QcSQwLZlgxDII4s0U8lG5LkeYzf3yxD2Rg
v6Q3gC/JiE+JMdHCw6xZdss1PKIpqswn2W+YEYgtqJ8y9iUqBYZiTSJCTjUm+tKiUx1I/NiJK35u
CfJnEJerc+Gd7ptg27vPO71EDonbNK/OuE5H+nqtVz2xY+w6dsgU3ZTiygnfMXHizTdw5N9o+kAT
o9OiQhjDvxDrvvm9/2JStJhxyR/2A8QCHy/wbT+w/mtonF7I4dKQ88BA/rEh8ArbgXhFHGMwR/48
w+j/haODJILGtvAoKm9EN7wkHiz2CzEww5r9JxuC6H+/e8Q+vO+PVAH1orZVk1lUw+QPfh7c1evI
6qqOnOGFpikAyZwotjM8AOg0MZwd/jG7DjY9t55xCYjJ4Nm6q2yn3BlP+xsosGvl6PtvPt5/eKy0
j8qgj+/yw66ld5esthPeJTuQ/+Dlo9+teCOJR9bN1Dih0rlx2/DmcQo4o3/Jveed5R/dxHl9G3/h
7UyfT+CwkakA3GNIwef1+x1DNG0/7hgfLvBzx1B0mxEI/GxBw+DO/NHtFWUPmppvoIw3tzPbAp4n
Ianh1E5h9OZ2Fi9RJVHkoHcTA90/uZ1Fi/rd7fzxB/+wY0jamBRSCjsK0wyEgSQ0XoLryVL3VR/E
JsAjGBaR6eu6N3vZsn6u1SC7ipxT5JjXpwUqrJ27pz070wNEX3PmhExVM2eucl/tRWBc4uBjf/Nh
/8PNbXy8uV/fM4BDZuv0YeXXKfSbFiyrhw4PuE28e9ucCdTa4PaBGvnZNtWycFKHkkwiXsE8BzCu
w0EKKJx/9kltZRMg18k5u3KgBt2SkSVgNjdeRdeAn73z7cWTwtM2domEcZlHTlPKrfEh99oQrU4o
DPn8PJyX/97HRJQ+uqUh90Jp8j9GIib4pV90Z79c4Ntjov5XCM5Y22UuLwD0Px4TxhsiNg58DXpX
CnBW5J+FFQI4gu1Qf6KDe63GfhZWJENY7BacAL5K0v5gKPKqkfjwnGA2YYLIVkKVgsLsQ51SlmlV
nAbSnbIjmUn96EllpC9sLIDOoMv3miQ9yW3kJDY53nh852jvZ5R98zEhtg37XakQ0J5G+ZYxaet0
l6XeI9zJ1aCP7fJmGPRu2bQiE/44UonJluomUQsiUamt6Rjp9JU6fZPoOkKqE/k/UaPNL7ZVgClE
qJ2Y8W08qtsOT94x0qbnrkVifp43KHeOSI9zfXDoNyOzatELDbPUaDzgoZyyG8YQ2vUpa9a9fXZb
UwliW39oc5VW1AXmmtbpy+IknFhWGXbHB/qaqjdRm1lvAgW2VPVeVp61tNR8jDKkRyUTjBuk+8qd
9lBrxjKRic049THdLGwVzGxAxudnsu61olZDc8TgMpJrpBSbyLIvu6EyZE9N+pJA+gET3oFWgJUr
Bn0EfZpleLXjO2VADdbnL7lCoLQ8nuZ8bI0TWSe/1MGZqzaNsEuB3yXSdqyxd3YJZO6gXkmEVSZY
D7SzHlijESi6NE0NOZiMQKTO+XWuDKssOs8VQCThAcPmqTXC4YRxzhw3DVF5ekZQvETzTp53R/Dn
3WFWirjB1PyL982JRknF7aixgb5GTP77vqmrtLJ/WRB+ucC3MlC0sllqZJ6H77G/b1rZQC9Qm6JS
ZdpHx+D7ggB1TSFSnXMWygUk4Wyp3xcEXpLxldmTCW/i9eT2BwvCP+xBvG+R26DDf8PDJvaoN3sQ
QQzccJje3FYFqSjf2le37WKSQgI4eTTbhuqmONMPTRZm47jK+jTBJBEkox/dRoiSCmeWz/L7S4DZ
feJqj0dwDQ3qo5ZsMQ4noXUzbjxp6tIVvezcNqj8ClZVHdjJwp6upOC8ncyK1YlYXGv9+831tQX/
fvz79hdCOfT+BysaKvLOiHBp7AraqbWr0/U4uWYV1igVPcu7EAFlLSeyG/ez83XTuYynHBOLEaoE
vcPhC8J2CqRglk1caaFfMKq0V9ZOP8wIdam0v7gpQfknNjGLdhc39u9LTNCFvz4qv1zg296p/Be8
G5sSPa9vtLVvFSboFvJY2a1MA7e88Bv8eFIoI5FkizMRoDZqKH7P358UtmIxCWK7e9UEcpb6gydF
SIp+2TnFUyeALkDiTPH6myelPAyjdlaM1KsxCJ2i+5Nd76zi06h5mVxdp5PhtjjcH6QJktTcPWSS
o5uZf5n49jCsyI105EPutunOlLiRjr5sl9vzJAH9obhRd6+AmDalOY3LadzGj+Ugf12K/12r9/ok
v38g3n/sHx4IuTbRJMsXrIXScJ7agu2idFfVsb1Ju8tUHS/KTdlqm2iAOXwhAcE8u015mfWStE2l
tiXVscKun8ZXR4lBxhD7vVbRXCfZ4dxdgN3nGI74Ueuim1uKdNPhhs8y/cslYZZa4VVShyQ8lvm0
TeVFgkd+NG7a7ryoL9b1MafSvRwR/1rVrDh2haNKhCZYVbUq0rJwj+oFnHNJQlNTenlrrNRcfxp7
gCCwR6MqDSoCWBKd+lfKV+qAoji9+NnB3DKDTggA6Je5ffGNJA1ka33R8coTIyNr4VFqeNPSfCJZ
XoWJLz3synN2ZSnwq8/V5UXRNKIMD1KoRFnlSJPcMwstgMV3nZrNpirh5ZSnRWN3YCqtaFY0PW7B
cdYYyZN6kRr/MLnsDwYa6exynBbKIcyL06w2LS+1xu2xL25PFrY6m+QDWb1DMtM4eXO81RN4AfSS
U6epa8IdSNqzBnhVg4kQPZ5MK5JrGNHHn+NOTj1bk17sHmKKBPbEP5ko1Q+CTSOfGZpVmace6kXc
M5LUU2WeJNa8VLOZfUSrQA59BPDlYi3KiXEVn8ZQ7qJpG1N5GVMwOGStV76t9iinjzajB+XCQFBh
gm7WEzUoz9cjE6yD0k8QI9YbPuq5bB+3jYLSnuijsD0boUph19TzmA+oLkAh1ad8N+rJw1i1zF5G
siPJ5Ckk0gcGghOMsfTjthHqkdhpG9npCjQbWbNRI+ifVrM4xGbkKfaLjvRAwkcwadcTYrfrp0ht
n05j3ISFcdjU9a0hn29iyDR/7/kGnwrlBuYWVivLpLL493LG4vaecF5+3wb45QLfyhkLXL+olESg
FxeWOYh/K2d4Bc89f1huRaT2m3JGYyVWOPPwXsRcXuGl74s0L8mcRThO2d8a0X+ySIvd58MqzRuH
lgsfjMYamNv3q3Q2sbM2zhNLyBgnTIMvc7Q4zRdQmRe/+4L5peb/+j3jzfN9XLkA9X2FwS4gcgZ1
lnu+Fyy7oPQuO4a4WcfafMO9n98WSwaoBHaaKK3x0gbn++r2OONrz6RSrkf+cbUpghqhSbtJh+t4
uM7H++joHuFLYEyLl5xcJF/4dlzJl88hY1v+S+ItNiwsTlH6NeiiPMg+z+LV+eR1CunYSzgg/nlu
3zRB88laPoBu9mjCjZPAja+NzfC5dycPjTfCmtsopqut7JsSfMUmXoYnLsVA3NqnxNOWiJHJE9ed
5af5GsU4eudTGJ8RY83OBIuC53zmuydJIN0WmHEkR2sEjt90lQczd7bVvaNu7rrP2wbBJTh+ugqs
lVRGELORWqtrgfObnjxSlgSlFzU8ivjV5BnuJ/DPT0mYhOkTdmH0VqxiT/qVtiWipLrbwZSfXaby
9BCcgtad1rRZAIdm04cFQMQvlIz74r5mOASMe5uEdPaqqUBqy2sKS5/vvayD3Y6vE9GyN7C4gij0
7oXk/hZMlvvlxn9ctxCxK3TYPsFk2FHIiIZU8ywz6p9lIWdQe2bPaJAQQryBVmMj1ZLZSJzmLrnJ
hl0sP/29Kwi4W4ouU6ONiB+DauHfVxBZleDVf1xBfrnAtypPsOY1LO7wRSei787Z5mcjUUD46HXA
xfjKp/9+IKLMkwWfCSDSt1SPHyuIeAk7Kq1ESkRCSv6oL84465cV5N0bfyVNvqnzzN7oLqNeoZo5
selNSV1iOCoDveTWgn2JrBijlIPL4zAlnJYZzOtMSnWZxzRXNsrr2ctV4YQ9Jrq95Vwf98W4dJLI
zQUR73lyQARSfD5Mqzk5WpOgXEDDKU4hwLLkuJJGxx4RiToR6dLkMjHAuoCqH3xoohdI1e3ns0Zm
sLUjx81aIaR+9A5PE7tytehqpBR1kNjAR4sllaRKY94vk20SOS2hgPlSnQTHiX8wnJUxn6zJ7VK0
2SGepqtMwSxVPYB2R6697Rf9U7Q9341PGQtao/OwoyhALSGtlvpl3dQeH0163VJnsJ/fimzrARuG
GcpBus2ubGZZh9korzqvFjnFxsZexciTxvCyiR2Qw8XCIFGbqG0nWUxVTwXv5p2uq5kUT0sZpaF2
0wAuwgjW27eGvsq1qYmsaT0SlAzWM8Q1tpLX8hU/6O0kDSXT9P7mR5RuIgprQ0dFIKwCv3lEgcGJ
w//7TV4Qsd9d4MdBTIawLRCWKPs4cNGq/HES4xVam2Br2Mb5vu9OYir1AN0KAJw8xmzN3zd5HlEO
jDZ+Lp0n+A/Ns8o/PaFv3rf9oWdxvrRGVyvMWmOd5Ljn3r9brreflhmas2R8zRxIgzef1T+06v+h
m/DuoxI/29vD32E8mENq8y3xGh51N9uIWB0hZlgv/chZ+0t/u3zMpqW3E2mw06m3d6fTb2e4v3IM
hRlvghVPI9wY3sBvewTUn5zcP96av1zgW/1p/tem6oRYJ7w/X8/73+pPXoFzLeZMRJio75ShFJk0
5W0a76hwvlq+v9+a4iUZGStugdfL/aHMRpyi35+y371xkQT99kY5QkzQj0NkkqwUr49LNTxRqUjL
yL0VYAORPIBYkkIFLXN4XMa3oMew8BDFVhxvDNu3Ze/CGdnAlmPMk2aRVXd1iwhTFImN+zSsjl6L
1o6UAj+8I23D6ynrELkjeNC981wLtbD2t7abrthQDu5nOvTB2UXTOTlO05sr+ypBVCBUcwJkXF2h
oVxyvGQeJq7SvkaGxyu7f67WZlEGBulqF/zi7bKZXNESd5LTxcsrfQbxZtoXf+3xSozmhevMwgj2
ymF8s5r8IhpQFYne7/vb+x8u8G3lhRnGCmpxqzL24SRDVfVt5QUZ9qq7ocABHsN84ufKq6AMQPhs
MSdCmwZu7OfKq4gkcUEZg8D8qkL4kx6YImRB727vD29cgJff3t68r2KiJhGGz7J3845zQkn0oKKT
56skyOw12LZ1ms7bSYQmGJFi13EW0ZcaAsdSVtwan4mZADMvTLfCoT3IVxoDyTF2IpCscXpXDYRs
2+dpq+xlg8pA3gmRis7dDHvROet3pmhBm1QNF8jDan90MXiQlChfx4f63qjb24PR3sbJ6MFaUZ0T
rhIQs36SmwuzrT+lh6fOQPx2qXy6isy+rEWuI/ysDOi0Q+SZR3V/kSKObAcCPqPzwc1P6f6IEXeI
2tYtcnpHzL0CQO9f1ASc40Q9bMq4Vqjb4mxRwh7UsN438clVeg5EUeeOLYfCIePBtj6bepuGxxhW
e40H/hIpG/hD4aQhD0U5GTvjKFewvKpFk0p+YUKHrtUl2TojA7ks3vQJJyF6LifztgSOXOQS6t/c
VaUML4mqL8osPPXncISWFROpe8KwMzTTKs8XmSHdXLQoctVLE5ylaGnW0lItirkRLYaCnlEaD4vk
DGXQakhe1NuT4TVjt+ptOAOIREIZjmbWK2sQAgr43f6pLC7LU2Og4ms49JJnh+OFRpvLG1ue9VHi
k+QjHnVYjHpBfq02jQtoTFINteyUmcuslcMi1r1TWd902RXKVDfJUFBLk8U5059jswilivToSKmf
tLO6HsaXv7fO08RsxmIIiSueuKDfrTYTWSKN6/1qQ8fl4wV+bKYyVSH6QlvTLLpFLBw/NlOa8Kwk
ClCgb22e70cx4YOlyHsbl/J9M+UlLkPLHaDQVwfGHzVzRLPm/WbKG4doONFVhvQIrd6vNoN9PKN0
7lD5abIb3SCv59lVMEgbbKrKrJnX2NeqoId/vj3Qh/XM5fgcvTQHB1JQimZofM3rmkQBX74/TNOp
6pdbrPyAWmf5ul4qn/v7yV6qpkDm4KUyJz5qLv0emN/xo7FTbEf5PN4Dhh3rmQwIoGdKRCOpkWoS
m6tQylofLRcU9Hpxkr4kxU7Ls2lD2+cydPfV0s5mKthQ4N/OVuLQSC2wzV7oQOR7wrWfSMSqz0Ba
nWqjaAu0Hrvzi/6UPQwLe1bd5XeT6/jusjNlqLle/9CHQm8u/teH/UMce4dmDiWv/kJMEW1sxc3W
MqKta2lX1l76uGg93iyGhTL0gF2Uy2xeh0ilyHZ1ex81Ls1nlyPtYpft4mapmi6Ndq44lQLCiu+k
RUWWDP6KaTPVZtqzFNhL5h7GVXKT3GiDo0I5ORI9GyQrax2tpS3xZ0h4Vck97uSpyC9CQrMQL+7i
0/RWZD6ABJnhjyEN8jbnD1in+0UF1wmHBL8s+I6of9sHfQq/gx+Tgd20fcgVx9s/ogu+rnT3cTXh
RyI3iuQoVxiXI9+cIQi4kT7VN2lArLejLy7OeNPuho3q6QGN9cBveiT+GBaFe2P6jKskEL4R29ul
nKyJtfW0mSGU8l7mH+ey9b+MlqLg+909/OHkANb/aOdxL7uL2woCBNmPMwdpUunL21ZwoQjG8HaL
V82zNI1c9+9d5ThhsaxMmHujdlZ+33CiZS3sXb+cZt9f4FtNJYbpKH3wk/GH/PbvixxYNKbsaHQw
lGHfh3/2s6RidijWWqSdhMnSSv9ZUYlXaGWLENw/160p4tf//vZ492N/dCnXYyRfyIONvewQGPNC
8eHiT9ZmPiXX2fT7lg7rX3tHYGLgsCbQMwi1Xn8H/97fUA0iCT5U2XC6Pl7g2x2Bt0I0OGykFdif
uQN+3BKU0oaOvfA7ZIab7Oe+RzsU6S2/fOObnvfnvsdYmPsLCu9E0ajc/6TK/nXFoO8yQe1vopuk
QfNh12v7NlOORZJ4h96YNWxPuIUsw9UtoY+C3AhEOnxTImy/3m7/59gdtqf02Db/7/9iLf94G374
qKgx3tb1x8tQRqpScDp0ThfCJdXyMalI5FV0Pzsel1JMxFACozXL4hWzoXlR1uwMZj7XjqdNfJAY
NFRBW9m6q4FqPxoE2pcYzyq6fFURFEUys+Jse6noj0ocP+XoqpXsuyihbo4th1Q2RuplQnAHdSth
C+RXJowiSiYyQ1J+iYzsSUrVWd+TTFyMtteo+qNl7C7juXca5XxFksaXHKZ7nB6D83ndXLpARyc2
y3Sr22eDKvtZHYEhzQnojXRr4g+mfXW4RDdKJ7lphMO5EBNtpcvZUEcI6PWpqADUdpVjJC1Z87Hq
pKpJA7My+iWU72ZqptG2yZLE1xM877UF/dzo9poC6EKTiS+sJIlNhyGSkic9VA4MgVlTMniqyyu9
tegFYyAH5DqZSdWA89wolmcu7uiFetuYehIUJ0T/lyG77Qb5i91nT2ouOWV7lRs4ckZt3ReAuerj
l8sh8Y/d0hhrP7uk/rElW/kSPw0NM7BCvYrHva2jxZGLrQ73to08aSRoHmlYFfHztAevBrPaa6af
UrIQv9iwT8YPeY+vrMZ5zVxWayzv2DJwAgKW4k7Pj4JlRqD6eMFOT8p7D528yf3xAhypUEW6jJ9J
L6PFRKW90sF7mSAYDD2QzWMgU7PYkbxVkr2dEPLamg5v9YqsgYWeCFXAJ0U+BOkELNmgbU5148q1
RpPcDGwOGlKXckcc1ybckRPdZAB/zhj3fjvQU44z53D+khcPVo3Hf8KJ62ybTqLQI7Gr5WgDkoeE
l5T1KjXU0tX7aAafqnI6WVsVdvegNzVztGJ+zE8qwST5gnQdnBZ1ui4ymch4jVFUeVmax+4pyaOr
CBdu3C9EKod5KNeGgeaJ5NOkxNVU6DuUepe2ZDB4pvE/jhx+ooFEeQry+XCWF2cD97Alb07VFJpv
aCb2vrUgQ0D8V0BRMBTozHVGxvJwOlYvRdxhFWUbWx5G5SbHk6iCvo3SsOsUhWlhgWe3LcdlkV0s
IiTjAbNfMTqD6pXtxhg3vbzo8Og2x/O8sox5Ol6VRYQrtkOXOInrWR9N46zmOJ8OrjQcgbYN88mY
37c2XdbzQs1pQCnavkOaMZEGt4Rnz0SiOazS2uhvv/yHCr4ZivMp8TSNLxnpZ3WfBiLL/3Oq1QOz
HqSeZXxem3GiOoVhBf3pcDdKWpAUten1k2otDZZ7TLRtk4wrval6P9fGT+bpYruXIrs66YrfqIm8
RMrAWCGJvjTVeXUak0WeZNv/HJKTLpvRASzO5K5Lka9FirKxRwaONXe2gF7/RzIn1eFi8jVRdPJ6
pAUtvznZvu0AJXY7TbkhS2cF969WmRKj4clP4TmHEqq6Zw2Ddxpm0mNuEbmCx3iYS9qnwoRGvEcF
IlnTFlu1FQUJx+/Jral5ef6YMtSNr4t6oTJozJNgOH06tAt10LzR2hXG4J+T3tfTv3d+IUz0Kk0u
mkoWOsjfNol1zrUCw/au4vv1At/OtdZ/GSLSJkZujfjyVU/97VzLK2gTEDoqHJPfzy9gBDDPwMaF
uI39X8AKvu/v4iVsbSSxCFEB4JQ/2d/5Th932/dvXLTH3+62ZmtNkkwvMEL6pQd8czWB9Q4kk3h7
zifrFuc7xvWYLECRam8HNgaG5fCoBf3SCgd/cdiRQY8ZG3rcy91hRlq9F77EPpTLxVPhqTeNuxFZ
upUrrdOXq8j7+lIwOxAlaC+0/qaKVksLOxqFxV7bMRvc0MVLbuNZF5iuPNuGsKwb9wGs5SwNQwtO
muKacxwRN6vBwRmxw4VMzOdw3XJKK3wcEhLvGZCKa63un3e0qODkLKSZvc1WyWoys8jpxcyJEX+2
ssASsAwCl9LnDwik7d63rrJQ20JjXPaDc1qIIf/vC5yvkWvv6uwPH/kHXYh6OBIkkgH7pOunVJ4g
QIpUVGnaMs6lrTabXJ+mNdLU+EsOmTS0p5V/236ebJm1+iKs8uEBqdk8ujjWOF14Kw7YdNd8Yx6F
8TSeZp8U7+H4/IBvb6HTrz9xogSpBbFNhLMeFuft4kIca7S6p5jaTxxjB5sE7DAxKXwmVmhv8N4T
yA0egaFv6kC029led7c3+bAXU48vM8IDwYawj01nDNJ1vBbxx7Dk8WoJN2QXznDxk7D5NTy5nz0x
b73aMhqw3atrdbb1HyfuTe18YlJFiPE123s4Opjcp/EccOxsz2sXD09g0IOmG4LG053KQ8cXsIw5
/rJm5kCNEJaL3N1ukbEABGX+hWXfQh9MCyDyLQJvvG76Ze9r7qdQcsOXO2nlOyFmFdPZmq66qf18
dgnig6vNGSBXs3E+Ae91whyc4OG/ZqJxh1zFX4ZHHMNYCkKVdofENyIkzpOAVJydz7arbq9eRF66
+GkV74liyw2U5E5ClcLm3w7+EZzOogQb8NcenUTHT2A0GRlgGhHjh38/OomWoTiXvltaf73At6WV
qFk0uHiDkVgxdBB5Jz9bhhOGDByM0XoxHOGSP49ONBmhtpA/LqZvb4/TtAxNwORC28FCCaXsT5ZW
3JMfl9b3b1xMrt8urSi/lBPMJhlaZ3ndL0vuE8e8V4LGf342WGZuzecGFZG8Xtxmc4zmNAj3exzF
F7/YIgdyhi+QnvJblt/LHO0RD3LEsoTYKMwDeSGH1D78GZBX8PAthSrsVg7FzZZjtbq/vfhwLrdy
6F1WK2zK9pO2QMbp5vNmVa2qUCERdHNyD+4LHt0oCK9iXL6Fdw1PY5EFxf64H166s3uNCt15+Xx3
uv+8badXEdyVJ2uWh7E7nz/itDSCx8ejc5fdEgBJb/HT48k7+jef0DlVnu699E4MsGN8OkDsi2b4
fK37bP3J7zwRYS6eYtsHEmOu6WdO26nmkhC45GmDFXp3diG6eLarf0rYNlz3JnNuHtc3JX2qRwgb
5zmcXpYQulaEgihInWkvisjy+VoKsfmjwsoDIqHOLyqrlbESO4IJfVSiwUfok5fvp/wrkLxdRAOP
hqD7PIV/wsD8dr//ex9WGTswQvoJ6iUUEr+tgwymiQJH9P5h/eUCPx9WhvC06oXd+Kug6ufDSmcL
4SXFDg0Wm0t+f1ghndPf5zHlKIIvUcwAv9dBAoJuCu2/wsP8am77k/6+kIh9aH69e+MfTfPtwFxK
VUcOQtOEeTgRwsgX3dXpVmD6ZdBFlfMESscfyeSNtu3dtr87hUmgBGcg/ulVbVyZKKZ4PLTM1QVL
9hBezWajU25onoQzif5/P3vuDKclTmABggUDinf4cvjCzs4wwaz98l4F/y/PrXCF+2MMilnPUqGB
n3y4Lem9sftyn3psTp9K5/Hx4BE7Q60zLIqb7u4Y7ujbsUNBx/PPVUA96jSlK59878JCgZvTY6/2
ZJ/S4XwtiS3LJsbAS53Z08P9/Sp1GcfXU551iN6OyCxAeqqTSKeTaor1Ol9JPKo2BNxxfdkYms+A
3lfWNgpSMcbn9EtEweBYaOuzBdwaP91WbK3ybIi9wtqrHWye4yZfts4d2i6PE7VLevTiCXaPU/sV
7h1BeopeL5XfIP/0xUWKKxSVs9v8GgZc6ZSPQtsFVWeOknSW3Ca3vX2XIbvx0yVjFT8K0rBe5CsG
paFOYFkWnv3Rz7fNwZXkWZHOBdImD+i1h2lQhDYLqQWCidUD0RkzCz67OcuJe6B9X6+ODBdOd+Z1
+0k0cyjGTrdkwV12KivJV6BnshKjhvammMO8uWv21XGXUvfsWHb2RANdTbbS8s1m+A/NMZqN/+M2
5Vl5u6doly5rtJbJtVABjtwf/X173wYU7Qsd8JI3oXgjeOZa+Iecejn41m6FV8HZsNSP09QvPHOh
++gD00cZHM/ndC1GGOfA3AuvclU7Axr6PvP6lcy8RtxvFfVy51g+UTPTtPGS6fwRoLO4zfb0hJzd
82TGaEUPv2433OCDipnhIVGhH60f+Wj2nsRkBMjWTj0w7VDd7uwRsDrLj17fhreLW6q0vZ67G9JZ
Ez9K7NWpDLr8wd518PA7cnhO1/FSesk4gnTTXAkg1becN8JY8bQCkzWhhYsy3ydkJhaeviEmRmNm
xiRd8J4M95ouj8ypwU92fVA6c2E43svYqo8u72l3MWFS2B4CaAev5gxnwPl03X5Ov8T7YiUEv7fP
bBRslrCVj6t9N349JP+rG0YVTf/fLj0f6gQ51iOGn/xOu4uT15y+2vvz50NBYd56jKjKIjjAy9as
EMpiN4j/BKKLCtmdDuiI94EyZdMmBdzT3XIr+7r/wC06TRA5d85C/MvyRaGQzeXpqZyCxkyvL9kd
GQEOXRHEoduXGUoyZM/r9at3+yUP+eMep6Xfz1XFKf3PPWCvWXyDYHQ2+p86EFN3Bre6I7Z8Vi7/
fAU8W7yJDRFY7N+O/0noeIQTvHeLWy0cAulBnhneCzDeetEu6jsVRUTklJjfqRWY+lOJ0JGAeuYd
/GvDUzcGpLkcjs/FKyH5JI/Syl7lS33DWtI08y5Il0JkNEHkqQZS2K7n9NzqK2lOdBoudHN+uK56
h8RMcG1s7AI2xHmRsaCzvuMEAR8zqB+LsAjNTzDfyOGMGOWScwgS75klfF0PUL8sP1l1iy9pULpL
87HAHKg6t5lbTdO7A9rWzd9bJwCXYSYwEYMsdNMsQ78p6hHVicnB+zrhlwv8qBN0hkwyF4YJ+7Ur
8qNOgHiCWZyEntcygbXxe51A5Y62Buw+f1X0WKhbvtcJrx5VkAaoCoRI1DD+pKgXs4d3R3cUdUSv
kLuIDAC8zoeje1UblzTtjkR6DBO/6k+Jox/ZFyqL6lKz53UVBW8+qX9Y8WkN/Pot+agRwDILgM3w
unq80YBrw3nMdLnmW2Zmg6KHUYhpXzbSiHK7fZSS5tGk7VggGYhg2EoK3VFL9aW2WZ6zJ3kClLUj
7K+KQiaIwugxYCEpa8ba9WmR2sONpZeWQ5AqggYhNoqVpnGLOvMtiQWnYdRijoQESlP9EAdmKiMg
uJDnYR8ZjVd+cZnEXl/K+Fkn4+rU13RxSn2WJd39UbKu4/rqJJeBUl5PkuB8MhW/P+mgHzRzmVrq
rNImM0M7ropRulYbOci0WHOOFjm+E0RH+kAzu5YXNWHZ7eTgHSfmVaECFCyrOZ53L9Umz23V0WXo
aY1jcnssjFNgHcx7LPPeuZKDiPyNOGYnMNWz19YIgMY8ur4cCN+W2oWktYvMbHdZL/sdyAG1eOJC
s8kl8XuzDLVRWcvpsDcJrjFxxFsX1WvsaH5WjY3JJ4nI061aMhFMkEgTFtDkST89HzRUTkqHEixZ
kW1Hvzn1pfJS+KdM/wyIAZECLXCpk5bZoF2ddV+pkaOTFZdcCttpennZKmfvoMbE0lpXk35Ca+KU
rwsl2ille2Me6c2c1yUZ4VqHAKzsXiqZ99qWxJY0YWWMhtO1xMfpNQCmBn9nb7WfR/CPCR+Oxz3q
6XV90/QsmXE3Kyxpdm7ZiI1qcuA3zd8x+ogUY6RjFpbS/siSejmz8RrKc4kcCISA/nwQrffaYDc/
KTlRLEstJYC415GLkRHXNy4RWkjmGdDA9ixPqWMcTws9mhOwR8jJ2euty2f7JNJ6UNbH8byK+3C0
shcyLAEAwLVzD3ElO1F02V8wOFUc/7pz0KnzgVQ6dzDTfVSXYxDLKTfaGJiSMrUrIMBtAmGTv1hO
erKJTw/YPhnEGA9dVV0xhXjWmnpnqpw0cyvsyphhl7prB4AQsHvJzOqOhptYJ0I0BmLJ7Um/z5ln
Ofb/5+68lhs3sy38QgMXcrgFCIKZFKl8g5JaEjKR49OfD91uWx3mTPnW5Z6yPbIYgf3vvfYKUQ2/
A4lSViQndg0OrMcFMT5flE64U/3C9fvkCHd9iavvQa8yp8yv20qNvauI3/eku6pv7i2x21RSvxpy
eD2CQZZm2Cb0Wwp9ZxMTUyS2HOuykO21UDwlUqzYok4eYR2JyY0KYYTU5LuEIBgLzt0AuOFc9YOh
YyhhsLSqFfSSRUZmQ0fsYZTW27ENEqfEO9gupPJY0wFlxKx3XbWQIEpqES53U+Wlw/1ETel9fL/y
bpFl8ltqmovexEWizqE45uP6OhneGJWIaresdngho9AvlJbcj7HeNQQEauOgbtOcD0YQJ6Fj22j6
XprV/lbFwVrKemg2YbYwrQy/1jhzuhK5Vqg2hF8r+yRoTwYla+iyOz9sV3n72MnpppXVs54I+7Sp
3dIIndbCL11TF2Hks+IbWYoWprUyQ2WBkYVTRIlLvXbajo9hpIeqGdMCf8l3TdEclqX4mncRVOLR
mUgHDavoqU/7dympN1e52/vsPYQJtn6lNr33nzISx/xqFajRLDKfKyK7r3W6m6pKg2bULDJdf/2P
ql/Rj+Ylft5TszJGTV+NMpFGhZ68WZpcYeIuwl9k/2SYL+gUjixkl70/vLTCl0FoF1nhPxVKPxto
dsH/aCh/w+PgkELfiBRjVmN8tdv6dGJchSazxJFDKnlBAS3aNdrZDoftJP7SaHYWPilYq+Z9t4Cf
8i/WBWB1QUIP5EDOdB0D508H8y/EaUX5jS7g1wf41sLA5WE3Q3gbVhqz/dWs0PjWwswsH9g6nOX0
I2CNs6Hn9xZG/APGBuZvOF59hyz/bmFIeUPPAgNofjjxH7Uwv3OMnt85NJbZ8AMvx5+amH5Mk2bo
VMOZjqVGnYHZnG7l0TFDpxYOyWSbLFSYKcmkJ+24c2MUjsEGnz4sNVKQO9WW2D9UTgdbznRKOIjB
UR5zhGXrTDgUs76MVLMuxCteQzqG7jp4lAYMhu3hebwYL3Lk4pUDSFGWi/Yk74RNve533X12638p
XqaP6FZ8jF+g+YcH6yS3J6nCC726IfCcyGa7iIatXpBgSKRtfhXIOU7uBNFaDKKbaNllWXYsWcfc
TSbBzbqnBsN0Eff3SvJarvZk3Pv1i5lNblUX9uS/9tWI5vKFeuJAXLaV6SOPneBVr232QSHaUPIT
x3Zt0IBo9bAxw2SRS7dXDIuCtIK0vS9x0BadlP1VtkqDdBOUL+nV3MVC6pRl5MTFTXE9GlW577VD
fIlhiwe6rda21K6MU81CgQSzpnWE1i525s3QOuJH2Lj8dusWu68AcPAyz+26Iy3FjXpz3Ykb2QlW
5Il5UUYmnkmgHpv+RShhx6+sfHKDydbba1uRbJVu4QtAsBm/vSGdEpQEs9S7kPkopzY/StXDFB+H
fKVVlwwTL1s4R3fGQX8zb0t2OoRRY7Ak23jszcFDicMCL98PyI1oCdIFwb832m33lL3qB/PM2sWw
2wcKjnbK5KWpPhS78jDHYCZ36QNnZUWXhgGaiQj4QVW4ylaRvNXkO+G6bjTkc1BaD1G4SbQFXyu0
CfEoVDtLa5ZVig/+slKXVWQur+bkjsq2pv9U7TxatdarVcKJ/2LpCwXu/0ifpa/kchEYwUrB0Fsj
O3tchfmXUiep5hDE8vLa83aclBSXeNxPexnZbf8+oAsuxY/JpIOjFQNdLnUnKzFfsrCqJc658V1N
9KouWCuS4MnX+CQJuSuSwZBr7X6aXIM9aGE3h35triDG5uDvVbZt8PqHXBBKz6o0nsaagtyt8slN
MbwEmhm9JrlVVKICtkGMZw3fATJJS9zQNLbB2tSyly6qt1qxlYNhFWBZI/eemd4FWgcUDr8+Kvet
dI8EAr5UvUlV0enrTah7HTYxYbDDEru8A52LEhvGkaG8pA03zQDmobwY6nr+CcRfAivUGcDjWzAF
m0ZdZxKGcfQU3YFmmiRqKCXUenBDAdpzQujeCKco5aYp43WCh1c4fsxCgyZ5k+X+qObmDWwHW7uT
XmoyKqAyvWg9nR/uoI44LoviFOp2xjBRztF3Jp93ZOOV8Aj9/l7emUt/O67LU3073AdviU9wzqXt
vCLadgkIhPwUaOZKk8elFjHm5NWu9KcdORPXprlTr7dNuBrU5Ka7+o+hcG/6C1G6Mbho64zo1XOf
lUxAq4ad9yQZJ7PB367tyPna5MNRwbOxFG7jRGR4S0lByeobX5mYADC9zqlFRMiH2JNUheZUyfUN
8CDGRl+QP4aqfs2KeCvpD3Ey3wstQdDcbooPALpQBK6NBawUgBmBva25hBi1q9HWZ7DrDPUQVYlL
nhLWFrb+3KUOf6gVEkAsjCj2txpQHAmyeJEHrC9mG8AX1p3Ir/heqKypxrdiYzc27Lt9s4ejA3HH
cIf4uXatUnZFYdpVgaeKe6MYNuJ41PJjhPHItKj7DxxhYjodTFICh+hF5DHvV+o8EHHAAKVhkXbR
8hcjPrEf508AsZrcsGgZJtuI9A+qakKgo129iw/RMbj45/ZhJkJH2LiBCvtOHS1jnSRF0LxFPz/j
O5Qt+HWndPTGhxBcSmZz//V8/jcKFMEzOIexqsC2GHohx/F/x1KoLL+JrvjlAf7EUiz8k1FMwD/5
s6n43ojgAw6iAL0EqSECr6+E1r8bETy98M7Ak49l6FeDo78bEf77ORwXhTvGgv/MJ/M3TM8f3/nP
jQgx56IoZJnmpOKyPmP6Cjg823+jYvgKPM/8gtkCnDq+nJOS0b3PRAXLNj3ywiAcGPbzPWJEdhYg
mHAOlkeykI/H1/XZPl9XyllmcsOd7yHy1oMNgZI0C7uyvwB12CCHNzNEues2wXreHBh4IM8bDi5M
/ipZUOoXUv42A9racOkvkjuO2Qmk/1n/KLmhiXw2PXkjeyEiEGU90w4idAc4ZbJgeZ11HXPoc8a+
5z4zbPqJ1n4z3Y/ZI8J+Xh5lZ0/+wlaxy2zdvEWrCXew613DfM7KM22XteBZL0DeBqeAvhKSD/li
3eGsIQLfBG45LHfI3T1XITvUzXfZDiB30+kEEVob4+MgsgvCafMD9Yd92cxRB269LhsC18iW2VW7
4BCvw/U9UUeHBMRzetpCB4zVBUffal5Np15AGUBUwV/5Eqz/a3i0bOvLt8G7c+4279zxrnOmBsHs
QFdPqEDx0S/ZTbnO08Z389eAX1cIgdzetxibaJfRa51wz0dQLDg0vexD9kzD0Z9DxWFhAkCxbhbo
UojKnohwpJOAgMJHpq07D4KMfYVsZHo1vB2fzw3FGfsw/K8c0b4Dk52tN0J2ORe2YPyh5GxBbRbG
enWTEEinotbH/W3rv0hvgerRt74OT9JJWRvrf23VYZBAVIBmdKaRw4X4/6qOaglMH78guD8/wF8I
rq6rkC8QW7MfVoFp/wJweTJNZ45BqYpk4RMrg5EJOgbVZea1f/OA/7voMKFRcfBfnj3UlH+kiobT
9yueyuvG1c1AFa6wV+bnn6bj8iomo9ZgdSabibVU+it9TUJGr6YVdCRM6oK6MCBp1iERYXl9rxbR
KpdITZXFtZndj8SUVWK5G7pkkxKbhYHaZI9Ftuxm6EEPh1UZGa42xcV8nLMqMDrWJOWLLGjrRh+P
xVWEU5qc5GuxkeCUd12nO6OuudcsWRdpMyzVrruLNAJhxvEFI8dtUneeWogbIuAaeyjM+9SKdkrA
BCOLC8mY+z1fvG2viCB7+d3MstZJzan3iCG+UcJZe13ltZvQelhDa9gytp923Uj3RQT/dejfI79C
oQZqawUfE4Evk0ZYcxM41ljhsWh4RXIjRmdBeslgnBXhm0UqVRAOZ4U7t7jKz20+nGMwLUelkcT5
ilVKll7C6mnQV3H6ktcfanfuIIwPOYqxwhsNmgpczgJ8P2PENXaJLDZ61MeuhbFfhYTXQfvorhth
EM7jEAPszNCtohIuFIHTCqC6I+huCsoLqPSYgfoqoL/NDAO3MyAcgwwPDGoFSPGglccM5FjDV6kL
GkdRxq0Csqx2pu9mTH14xcooR/Es1cM7DTS6AJUOQadJStu1M1zdz8A1LPjCuvijyYxrYjf2HnSE
y5ldVy4iX3Gz7L0ZWZHLZrOEXnoQLRaclv4wWFLu5BJQnhTzsfLkUc2nXlgLUy5fBnRvWcSDCzof
c7JPi0Nk9Pgus3I169gRrKsbWqqtd8UXNe/etISUakFYG1Z+GEf8TJL7Zpq+kIYQL2J9OiWZ6hLU
5zS6DvIb6Bu1YlMqmAolOFLOI4vVKdcOZhzeXglC65RNGVpgoaPL/ewG0QCwr73VI6OvrLWJrXaV
Rwj1xTLI5cxU0ysbcxWN0k7Msy9F1q6FWgKsC24aJbmANNwTCHqRMcUNAYdTs3HFqLlrB7LiopiU
PjNkGRckxl5N62etbJZCxDrQRzbZ+CMb/jiw/8XlmI8Yo7K558JFBcLvf28CNUUAPvqlHP/8AH+V
YwouLpGw4CwTtIf+8s96rINTqXM9xiIF94CZbPC9CWShps+BAFRx5E4/GKjMP1JQK1FBWbfN3Lp/
QLyBX/1rPUZQy5MZOCZxfyC2+1yPlbqoc6AB9ltGwWJb3nwj22TuPP0sHXbv7N057N+wPNo0i4lR
8QOdgblXvTnxih7CEA/lwaJtgHu5Ilwr9noaLmgLz6GDDnROb5oXuqYT0tXw13EO9PJpLtC+r8Bw
VhUwmDxTYp8fxQ2xtK1b7XyPjvNxf70tiNjWVgrMuWGxD5Zkb92lTvZQbzoYOq1LlpZdHmbyQ+zF
XvnKi7XvV0TW38xks9Tr8XMfXz8Kr9jHN/J2eldXfybd2peLvpXty2pFXFdyH3+1Xb9PnZt5Xf2G
MJTXTQ+H3SRvbTk3lKWtLNPT837xSBuFJtapeXvN0lhsmA6BhzT7WFa2xMb+y3S8MJYRBXcrHeMd
+4xZsLzf9pvnuV/eo45XXRK11mdpF6AIKG1zvdRWvFdnWDdrC5MpdSNvrCPmTsf9GY60F/AqmVw9
5LTC4nH+5x5K+Pwv0VHf4xTv6V64iZDOWrfqwdrJe+koHbWjTwxu9jL3wtu3/EFbWzuTFJA74Mfq
C1Jncx+uayQafIroTEDQYRff7Icl65DH0UnX8wwwc5e6BasuL17Ac1jlEJLOmFQ5ZAfT/y8JHbFR
1rqkzRUr66XBpk7yorXwbO1ppJfFajxpta3vxmO9DNbas5Vw5Nvjm1Dbyhm/h7ZZWBKpvfmWzd/i
QcsPO+OGvVWrOI1LlR8y4C8AvuG6FUng2k0hLOFobe07J/4Ita1XuOzjvAL240wQSI+BC4rjRs5O
t1HPzGTHbNcuJy9/lG5yeB6PsGQs5ovxS/rRfoG4Et6zHnh8aHHeX/oXmpAd7T1We4OD8ZWOOMe+
bYubCB9gvPMI75u58p7wPJMfDE9eQpLgWrpbg/UEbvB1kIkYYWBuKHwOiqcep2qJ4XhCpOh1QQfD
dTMTQiAndxpwwr+16uJfAk0YkS/NMKyBmRT4/1Rd81caw28e4M+qq/+BegP/Sdb2qEpYBnyqunMs
0VfTKLwC8Kf8u+qKf8B5kHD/wWEAO2OVWvh3F0wAF/RJFXnwP05cYafwU9X98YXzoD9W3SlpZKUr
yIiM6mVvKp44TLbRgvz4L72+jabnNurwoT1F9Fgxqo6R7NL7fqf1bqNEtn/ovIY8+g6zoE5D3Fei
nTDvugAcMEk3mrWJUFKRdDtFy5qyzvoODB+Iu8P63ce9P0ju5US7KcuL9Ogr15XfZ/bev+kyYZ0K
G2SYFhsGIoPQ1QNIkvdK+Y6dLnMKrfLGerr1RdLAaqR+WwGj1vdm/qEt3BciEXsEgcnxQrQuhnzf
6ywRIOdXexVRp91x/zTysWPDgXhV6ge36JaWuVbLeyIRwxgH7qsrKNg2VF7Snq+oMbPnlEA8tScN
aa3lt9dJn30DqvCsAmba41fmo5XupfbgWzImsne6ehHbhZ87137Zhpu2PfrjyVdPPkHlY/imRoZD
pm8XqbwElpXpIRaefOEMfA/tMtlPzSEeoZKO+ZLbmcdv2anU/bFqt6m/6BKes0wOfvlciv7GKIcd
3v1LXNC83ko2WQpgsBjV8oslehFyuLSipiu3muSNxBiI6+w2OhXk4TrSRz8dJOtCAoMd+w+1sOyl
+/opVdb+7eDj5inUKylejcba8FOvLvbqBd3qohg0122CfVbeGIwPk5OHblgyXoDQa+Uu1k9EJxTj
JgONjANwlHyjM1CFQu3V/T2ptgvMYcYbX9hO8RaTh+3KPJev21U07Mp87+f1sjWYWs5QGOrSaxAM
FjiGlpfc5JjLcQCUqgMzVpM7QvA+6vsuTh38Z8rpvT6K/k2k2E2xNWl3j0p4E5jvBjyRkYyScB3U
8MyT+/5hxAaVqLdiKNxcJsl4eqy7j6Z7Gl/7h4xQqgiXK3T6izBYzaQ8Mtu1JreTtjlkPLBaeiyw
TaqosAgzeS/jxPzvLZ9zzM5XR3MYSrie/3/lUzd+Vz5/eYC/yuc86hM5YJHMDt/rr+qpAWkSToJj
JzwLOl4K2989KwAClRMvLPIKII/9XT1xc4dRphhzmtUc9W78k571K3ntBxrYXKI/vXFl7mk/YQjQ
1IoWQ2xIEIXgtmL8LsRXnMsEdoQYqXBNEvnJHmLoVa9gC5qElSfJ2apIrPtyrFexfN2MmoJPk7z0
m8FF4Owk/jaFMR1Ivs7uSYbN0sGZKLaqkd935PJ0anansGDyq+ktEIrFlYgh6K8d1BPr1M/UA4GQ
1uvor0KxWwtTvpItYZe18kMqvZbMWhKLUDN/97vmUJslTljEi9DPZM0XBrj1VA1ug2I4bsj9NeOF
EdIEV7rDKnMDC6a286GN4KAqX9q23qvhJUg1lkyTExjFwsgeR5kYN+COwv+4puWdNXZ7U+lOiVHd
ymmyH+gQrysdV3QxXoR9uhzZLFxjMmfza38q4lVI2slo4e82Ct6UKDW3cbU0UvzWTcouY+g1qWCT
+qo7xbCFprManqOkdaV+OvX1+E7QSbFAMPkRSpwuYWtbxrPaUnAjzW0nyrhGoZ/Ebhn0mUs63uzw
CRgyaQGvFRWKkryXJuS2uK6fLStCB70VCygcDN85uaXByGZRS1ovqAekZjghaGrybkwSRBykz3aD
/bmjBjpcfzlfypWxoYYe/EHD+8sK0YlL2aKNCm8w5WVl1jcxWyG0Uohk1ObU5ALJ6mzHRsnu+v6u
UlMvHzKklw0pLbnRmusmkzaF1Meu4Ev7KrAeEVuJriFGr3JVHur5s+mn+nEy1KNVTo+mSNiefzCl
u5iJW8LbqpWxNG7IbxrREYXZvufEDlKDU1aO95WCDF0WQ68ShF2o8bFNqrJLcUrXy0vfTLeSdh8K
yyaNtkIy2EqzlwP5NWf0EnIucHFhJblbWeaKA3TbXVv7P22S1mEy9JOj4C490DLI2v2/tkziFjVn
quKgMWc1/P+zPbl+ALM/zvZz8txPD/BnmTT/gI5KzWNxxIPTxP052fP/I7jTLFi0X+mwnyZ79Q/i
XWZtz7cIpxn4/d5jkuqHNIdNFHP/N1eRfzDZzx3uj0WSV41LGFwTHL9mR5Ifi2RtpoXYTOTlEcT9
/LzfG/Z+jyQ4cY97mr1wt16rp8RjUOI4fcpf+mHtnyZn98QO4ekJgvkVkUtl71w0I5GjuartHtzY
dvRtfclf035VdftP59FvuLaAp795yZ8+6J9fstyN1dUQDPys7D3p006z2Pv7gR5Adm9nrcySrG5y
rO39cU4ivJ0n8uPr8nj7KCHas0qyxHtPW/XP6yNlFGI99ZydU2Ar+h5WI/YU0Q1UjSXVfHsGgSYE
otqeE69bfeO5z8LmjjCbzSFm45Es5O0qubS0N4VTefnxzn/1H4JHpAhM+7P5Ft5aWIYsPmi+LuEN
0WrHcRX/D9Oorx7TnynPP118P9ssKoJihk3P1zgsHp/5XzmnfT7Poka+12Q77BSwiVlEDbTsvMK4
fGgghRK34GasltxpC/7pdNvMOXerkdMBbHfTvRSHDbG8Vzdbhi7vLcb90+FTx7x9Xm6/8gyGvcU7
DYmeZF9GWyahR3dZKcmANt+WNv9VgQEM9j++d9C3z+d5LV7lqLnyHtWZzhTujWVs3mmnYDtfCg+4
QKLdSs4DypoZHJpFWQRS2Bfn+ahsUwTPx+QmXsJwfsXVBIJAeTe9RoHTJm7uKENtWwUayPmLP1so
2gvXck7n+SrwTz7xq4iVnuYrIDuRrCcuDk9PO7THXoMSolshrvLgTNoYZgDpIqo4wbDUHGsjeCTt
PT3dzdKUzTlAhQWZ1v6SOPqiWflvkFE2ULrTendlTJk/6/mSiTfJsbj7WAlPKYgNmp7tZTMHIM9y
63bnwyc4HCTnarihF7OsC/egZFvj1KIiEZY396vVRnMuEGw98TVCR4U3jf0CG2fhHubfy9inLRgG
T+3KWsewCTw2cIt43z4gTRs9zWZxR7OwuMHpHh4DlM7i34w8qLOXINgq5wLJk59K1S/sQ81k/cZ/
8VlAwQD/8wP81ToDIkPmp0/WvhlEfD8V9D/wmYJrgFgawrYlAS98750hJs6GxBATScj8Bkp8PxUA
JTi8JDShnA3mnCL4D04FqunP99r8wmeKIzlkvPUZjv58r4mi0pJfZw7OBL/aRrgGMtnf1Oz8wyV2
B1GMk9BsiAARBr0dm5Dko/miP8sprGN7xK6gcGRqMFfPMiYnbLRL00lKp2k2ycuVkMmvf0r8JgCK
S0eWbwwAN7qv/k6RX/IB0WN3oIkDL5AWZfylzPBJMAs7SlVnUM/DtISCV1+h+T6q6qNFcLEnB+GN
n7Pc84r8SWVrNGQ4AZSPyZz0A6vgsYi6ZcRWTPEHwnIuRX7k1co6mR2eUq91+alNe8/s77BU3ent
XsS+5WE6p1vxKN2E99ZzOw22Wtwo/ItwZ92JFyV1E5QXHwiwnPrRejZbVAC2UEBYYj7nX94x2Snf
tW10U95l2iK6qfT9tYL/72AEUxI0wm5MKfDIgl8oPrat5lwjYgs7RKH+fRo9pZyhs/0Ub5MeboET
U9QuAtNVCelh3vUdSXLNZiHliwEqmAbJfxlq+zwHM4cwlgZQJ80nTfWsdqmPj4p0l+H4qMtw3c+Q
JFs4o/6C34cRFiSuRcUzl1bpXTGXCuBY3qgXINhrBYwikncI50jchNFDWa6t1BPLlWG5eeT5PsQy
8BGHIBGMhHzZMWAzlqv4w8fl9U69LbbVKtjL8MImtrOLGs9fJoiR+MPAYdXI/myAWpI76hVVo5c0
K91EIWhb6VoUFlbv1vFyxJjpknIE83Q76TydwwfxbTxdt/5OPuFOBK/qqTa/pBVrugV0wTFdBNfD
YHghOvvoUBtPY31gMBryE2BxTYCLETt5szFV1wgeDwnE+654z1QoeYPbSRhpsTpbTEh4ehSKy9ZW
snMQHS3BGwFKYGyjRT8h9muetbs0d6OLmVwdfl0OF1p5L/vH4V5f9Q+gE53ve6OCGI7U2MkZDlnX
OO1JxJmD3Ya11lf+oUWkUtgAZVK8INIgxx6lXyu9PRDMME6OiRAgcIqDWuKBjP1X5oyBp/sbWX8t
4+eyv4BUZ8q7ea0XYEdgPDptfDy6fBGZcu4vvQk/9r4oltVdSmdDEjjsRQum7cXKd7nsEsxEbtOo
7RX4Kdgt+2eZ27s9lPq+nBY+gPcIc3aZNl6beZIARrdqycDhrV0dQd9JzVNv3NaFG4KkQcRpFgWf
Xygv4t6BTfNvHSbmwAOqpjibahjyV2eg/w5ZWxwcEr3/54PjNw/w1zCBxS6xSKjpEdWz2fs0ToCs
sKOD9YWzN267fx8cxOHNrAzwmF/cKfEvhM2O88cs4/uKx/yDg2NuwT63obxszOqIgcFunMAH/adj
w5KjaywUlCJjbD60UoWckamYxvSJp2kIwRQ0FyMhduNUnj+dtb8bC74KJn567s+f+Yw5fT6ylBoj
JtFH/9E04n3Ttge5KgCGVeSwU3Ey0+wgT+Y9g/6mJxSMRcNzFQTdIa2NhzoXXsQ8eTOnEbJmEV7M
WH000ysRtRBEeitDgxuhVZ+KDZjWXd9aL0bhp26m9E/MiZtYkdZjx7ko6eGqLTr0+VUfrgt883ID
Li2uf/bUshQy5KWeNWszByLt9M0gVpwpUvtuWN1Rb3QQDE5bs/JFdxqahaEBBUzSqbDGt4bbT9GN
XdNEt11TQRWlWrah+lJewWvGurTrUP0YBPncChCxJzIrk1DYFCZjh6wmz2WDV6Ou7ZBUERGD14By
vdEm/2aqdgZW3Lk/LdpYtYPsqS+qfjlZ5oM5dbwjKtXQpLugOJV+cYIGsBZVRqMiPfhNYRsD2Tbl
FaOhUsrcGJdH2O1D5eQ63BitKohjU/RTFYbnpmsfwjG6ZNhVLuJaX+XCLBlsQrTJigDE1GU73wBX
M6LrUzSMtiGgAhxOZZUthGp087bcBDQdUae8Q6REVXeNiUlsV+O132rX4tiq7bEvYye1YlcOieaW
q8V1urqFIru4XLqYuS11Fbnz0ECYRxNadXirVSgu/S+6ydsHqhPqL2MTLo1rsVRR4Zi++dEOlo1j
2BLfwgUUzm+po/9CAiydKEoZxLSzRarKO/10f/7SC5vqb2DkXx/gr5JGcLkKzRQIgroBd+x7L2xi
nTt7B5kiNqlAwsAg33th9Q+sWFnAwYwlYhPzkc8ICfs52GjfI7D/kRKH9/lTUZvfOb0/zBjKNJxa
SvXnwiJMXH512qATJPGrrHF0COTlUMF1nCY8uPWSJcoweMmcScDdVqKxTERGYvW5n5JllU+PYiq+
+Uaz7Go893UCmMfGGYvO7QJzLdaHApV+5RtrSw9Z3LUePblTYS1q62N+llH6DggIcJoD3sU+oDGW
kUCS5XDftvIuLpqNzixohTInPqb8Zt54qpzfgDyjJRsQcIReIUGnaIybHoHkIBheK8WbDj2QYMnb
vqs3gjabZ9D/5BMtc7KrKvNlaBpXtkpz1fsz6pw1uiPn037KxoPfqQuxYUttljJ6wpCIETllPtAU
Rx1jNEloPq4NiktbHUXrAH8YZm21wI5zlQDTEhboyXWLE8C01hLx0GswQYxrZQvdqUX8GMu7YFJs
LX6eCmMtFs3VLnqf9Xs8PbRBCOdiNnHJwVXdLi1NdnDpom03SSBCPxs3Sf6E8y8PJi/EQgevN+yk
EUuHYjlrXO0Q2keRbKb4i9w+GiRXhU9N9m4MeKtJAR0+Zoty5kTBeNB9hXyKhhIWLttgKyb7ushS
dEujFyjySsGmtWhZDnYJSVqzinGNENTuxb0VyLfG9T1FqVsqE+iyGryK1ryqy22VSyMR30pzhnzh
TKTWjaaEK21oHEEu3yYrQcljGrvcehgn65LFVHKSMQNbSgdHL/rliIjS6gJ3vF5p9hh9pHKtVNLK
8ME04nrX+axNEXSOuu/2erSvr/dFlXo631WuDSdVnhyhM+lJBzcwi8V/Amu8FmmKwlHV0HgO8JDl
tS/f/4eNodJVyhAsphgsHM03/Mv69VNd+M25zb39Q8fw9eYietKaexAG2Pnnn5Y0SlNdAy2A7BAI
bnVd1/3y39szcuHP3gFYorE1mxkH/71nxIJNnX2ffuwZf3mAPwssFmy4MuFgTaQWWQsSv/gX2Zfl
3UwdMynqCt5NfxdYiZxN0AQK3zf1wQ+LOvwuTSQGbOp4GbyQf9AzQiD76RqY++S/3zmpMz9dA0kb
F1aA471g38Jjkmy09c5tDW5rbiLsm25fEaEBsN0uVZb5w85+X5+77cyhKb0lE33kFsfIPaI6tJ0E
GA7DEtu6mzBNwdUZCxrtkOFbEhCxt325gbp1cwMaVmB6YmN+U60mVzZcoOJjdjeskv27/Y7uQPEm
B4xPtU/4puFscjjw98aGieoE6/4Ro6crcQf8TXqJIYPZ2zhnUOwr8ATn0xf7mztkDuP54Rb5+ePh
O/p8ixRYQ6BNw6GuuNR7XqfqHF9vz7sHCW4H85xt4RsJbWP1P552ftgf++kfv5Wf+unwOoZXZX5a
lBr7I1qN0/nBvMQO0+r/eKafgd2f3+B8fXyqAUJfNX6r80yLJcQR6G7n9LUW7PcTPlTieIgdM0cY
8u1Z/4Wdlyx+9VZjqgN2Qw3E3fvfC4OIjcuvrNNfHuBbYZDnsCdJg9D/58qda+BbYeAnEsx71E44
vsHmV/jOvndeeLqRAYNknSdi6S9+Kgz8CNqpTJn5lsj+j5I1ZeXXS5AXzgvEQZ8K9dU68ocLQybT
WVKQEffNeRiXSnb1RLDEhFnIFEqvFjEks24HyW6mBlQM2b/6OLI8w0wcn4UMe1F1Q8Az5JyrU6YX
DZZj0i4GU1hG1kX17wNlGTdOhumzmHqalCzq+i6EiBLIZFPCbwLja3HatpwC83Pl0Od3TeG20qo5
WdPoBL0DYXE8KQd1Hey18/X1+koHkb6mD+mD+paMuCwdii2Zk87sqIuvsV0UUKuHS6OWpa3B9xTi
xNO7B6P7CANCaaHwsHEX0Spk2lKa4uWg904kP6XJM+TPQAAurLcZdJrdfj081AH8wNpY9Y3gFUe0
uuyVWylwUs2wr8OwvwraCd1xYfWXAfOYvECRi/y63Y9MRKUAPMjKGdnVyR+2YvyKncy2kmghvvSB
cJ/QYiKDP2hV+OgjPWwGqKBS7bYjnmXidRF0gV2ga1LHVda3yzatj/7/cXceW44jaZZ+IvSBFlsS
ALVwp8vY4LgKaGUADOLp5+NUV1dmqT49u+ltZkakOwmY/eLe70bF3syhkcX2W1fTEzYjLvWy2+Q1
KA+3XReyOPcg34Vp5oSVBslCRUYG99zCli3h2eBf9TsGuMV31HZvU4YPuG73+nRza8xCuUG1tGoe
x6fo0Oyn0whCeLooF/8U2pt67LCQx+TPkL2DAika0kDf1zA88pGgsBaQgoqdc/Errw97j/5vatoN
5IWgIs5Y2XNG+fDHKH/8PBuA94D8KLttHfksaMwv+XvgLznezZx4goPiYcnE3sjDEbcHG3ar9YXm
a0mNcuE+AXfAbpE8kzCh9Ut3PUvvXOm/OyDMkWJuk8T0m/YtpUnFyaHh21UYEGAg6whMTqtgPJTV
d9Vz1eXX0RB/uU/+Vx589xsIMxIFEU7Ge+P1rw8+5PbmncD9jxXRn/6Cv1VE0DMBhCOgv7sn/9Zy
UisxV2MpjywUCZPLtffXgw9NPYuZ+1KeND+yQvi//XX9cv9X6OOpomg9/6f2pzum/J9cvf/1czv3
iuAPF6Ip07qWUJVALN37HJJD7+xu5NRPJ0Y1OC0hWt5Xkzuc/sr650vh394zGpG47Fuf9SI7RuVn
deUuxU4JxU9bb756xvCkRbCmN6mOzNu0fw22v3NSjO4bwnsmKRNqyMnOKd8tawh2u/didQQBsdcK
X9u0/nH9+7Y9B+d357tab/f2Xyr1f7ngvbf5/+63dvFO/PG3zsViaEneqbioC+/UrkFzPm1WX6un
PBg24QLx8vHrrjA4apvja8D2vQru3LmW3+7/Pjj/K98QAh8xJNM0MHCGo/zv3hDVU8w7MfXPb8g/
/AX/WRpAsKfcYJjMxYuu5Q89A65kgPjQYXk5WDja/JV/fUN0FHw0DAyTXV4qctj+9obo/8GrQztB
sfH/EJvKq/93z4qtM6wjOJjpD/yle+XwhzckKxxTZKqmrBOiYu4YD5K+brnWbMtEe1omoAj6kGw1
vTkuceNPnWGtZkcd2KUomz98hte/FMR/jMIx/7E8//OP8nd1crrERatmNOK9OBHaYh5H0+SFBB5g
lBKCm45oTPEsUArIhREPFjRqZG47wFEib9Vr2jZGNdwSVNdG3tlt47OTnHUjYrHqEP7Cir4Qr0x8
VuO4jeprAolgZvlUO80vZ9B03/FuRX4u5+w0s4EkMoT11meNqDGLbi3VUfcGSMXXxdaLHL+o3wWy
61nFGRzNOANdEQjgWv/+M7H+saPjM+HxuOs41bsT/c9fT9tpmarODoCQ0QC+xDJut2PAHup6desy
6+iQiuHlzmMyvkhCNzWQCCCtcnO56upyFY0xr0ZlB05Njb7FoDxyYK/deLjNyXGymQGbIBYkxhAh
Efxln4vlrtz+6nr5rixOiXppJy2MK6SU2XloX2LtmeXxekivKVr1bH6c8Vf096E1/9Qc8Q66+S5q
DwoZmoMRqISEUhpF5z6e97Ew6nX7JJSq/28enH/S1/Eh2az/ST/EfnAX5v7xGZYMPt1s4lkpdaUn
YODU6W9om/aKhsuuQIxvk6yT9zt77vwsD6PC2C5sBbXMPjZFdlT4x8KhcGD8vm4m77+h2P7jHXS3
jcGlUu/IZf2+Z/rjTzfrEdwL3eUrNNNXp3V2pog2Q++drcW5/vvHhYQN/rI/95p/Pob+7h1KsErK
KY/R8bBV2npGRvBhtjSHNseQKLM+WzGCa6KL1bAulcnsi6ndpXOM0ihGJZ/Lx6Vv960X6Da4vEdo
Z8Gcy4ATDkPAcBVFRduc4PrE1vpQTuZnda9D4fZR9HXqL08X66W0YSjZ5sGzX4YEO5pR7cu49Mes
eU4jyB3OrOF6yhZrZU0dvYSLMUd9FU77FM1jHdhgR8yDcN3XhMUDqBNymUc/bqN1y/YgNatANvOO
Zn6V1iQ9DelH00JdiyMVf60TGG69qghLTqW3njSV48qGTkw7uBoG5zYp9rjqjdelWPYiN1FaedG7
G2Wzb6pxyEZJZcvm4Zl14UMPSPFiogL7rTUXD6bsLlP+2UXPvc0gtcWI2mopB6FEpRvPYdWch6Um
oCdUs2pdG/uczz3lo9fHUGKsKn5KpdnI9KtjdppNT86M4rRMvWhFLO01HeEc5FGJzX/xWLSJdYvs
OdIYjSZNtekqTAp2x2Q87tTPsn1RmT6O9vCIEHeUX1N5JtUIG21U/n/f3X98l2nlp10v0q/+j5fw
PUiNm5sj8l8Xt8fh86fo8vTnn//B/7yyzf/Q4H1wdt7domBfuan+q5tnukpRq2n8S9r5P13Z1A+m
wRFEf/2noAUqgHuJzE2Oquhuxf+fTPnwa/39pYBelekm6nMOtvsc4+/u7HwkXMssUkw/sch4acWL
Vdcc1632OoKw5ZKMuLW1cld0ot2OASJ8NiokM2NUZmc4Ug9s3Kk4x7hxIjNOLtGSQesiY7h3Sa8p
OS29qfy4J65xm9TfFqkOwci8ezUAJZu4oYXlxUGVwMI0GHfbxVwFfW6MF7U0b3OcW1u7IlArNSbI
6NmCt2XGP1hAGEmifJMJ1UX3Yp5HhJ66OnarKEN8zojCWo1uYu2t2TDXQ4+w0myASEYd6ThTiRkg
a8CTiVQeoyx+sZ0c3MjRFY67EhVwyEUSuepm/VnwH69IwZMMJQwS15bMW2lYc/jtsjBzvjEi3MxR
JdgvA45qy/5oQUcNO28kN7aWJ1mzm9X7sEznpzzzPsRwH4DIjSKIyuk73+iZUWr6KtO3Zrd3I+Jo
aOYbZmtjkqPNqUNpHaxim4ljBSpFjzdT5q51Ma0L5W76R3rEudathzgsJBqhcoFL9bE0wagd7OHS
tejISaArcXCx0UFW1F7MYl8kvxLty64PhvZjeBcP/XoD1YvfIOlubnlTUifkob2ITueXvJTxLq6O
nqpsoKnY2TnvG1Qz7GO8JOhonxvdH+yr1Pb9TEBYk+yKet/EbOrdWzTCm6mqrQpLttfMj5nOfYqn
vTSsrW6Mfl5F21nF5ekdij4FQ1V+KAZ49RJvXR4OmAhiBQcG+KtoHNaN9gqCEgofDChflVzHywG4
w9rh+5V1fMjbR1Rkzihea7UGBbaEiv2raacgss+t1u27lS6uXZM/2f2yblHOqeXeaO1gkO+dFI8J
QDc4NR0866IMJ34sN1u45RS/52uXZbBIdtVDciXNmLX1BI8pOTqjEUAP05bHGlPo6CDlUtSDqR5s
rX4yNa5Jy/Ouc1wHiUmNqZ2t2Qu69t1rSuhaxjqz7sKHzaKgNRXzSkqGq/cLSTt2pbJdhhAUj4lZ
gA2Uar3JIV9P3cYtq1BgFFs8DdvAfie8cHK3ZtNf0wmWGO9Q5QGDiU5J36zL5RLpzVZaSxA7Oz35
TJgbmfxmAuMft8Q0tSuVh0pmO5ek9pxx2oBqjF2dsL+SPDTYSk18VwXyh6w8YRjxl+k77yz4mJAW
GBglw8+gNljuULkJUhQshEZU2LbJKJDQxkMcf0gRTtFVbchFco9OcZJFuXbN+uTc4eyv3UZgI26n
hyV5HEZu4uFZQatYadZGZi+RTe0e4SBnolgAjI5QEWa6RjBBBgwiwit5aaMetQL6RJGfZ9NPSzzN
jrvtLKQbE7w41YkvCQRZ2ZibyHTwemfLyyDx/VB5ZybZxIWK4MJegwkJnHrXzgn3qIkTj58C2bBG
ans/QSoc/FTbSbizrnGOratWXxtsxYpyVeNH17zK0b5PB3aJt29H7eil7zrx82oqQtXYeCXpAzaJ
NZPpS5XJZu76Yvy2CWFwAOaBDS4htEv+r9GvHAqHzufZQLVIW9JuRA5msQoN+K9k269jtQENgnm5
OUsTnLtGhEXibCtkX5lR7VQ3CZRu8hsWk717Gurh1cVyYkwHQzmAvQ7bhOFF/5ZPkD+QtGE/zCsR
zP05wdOZgr7ICLJVjb2qn3gZQWSQgE0JVS7rssy2Kb6l6qxpC5XdrnbwV09+W2fkgP6yY3XXjtYB
P+yQsZqxH6V9MUTEz0dZpDnPbZyse9mG6eTtWp0FcMpT69Z8A2+WkM8mVdPgGGE9X3Rt9OdZWRl6
cqmaAe0OjjBjLyozHNRTzBJZjMBzl81gl34EX0PKJ915mnCSGckYeCCgDXtrDNlWUSgma6I6R3M3
9Pu5qZ66ktCejNGwSfhkxZAF3vQkmluvmE9RhAt++Zxa64z5rJpCr4ChsGhhNR0cflRDe4k4Jcyk
51TreIgcIsTtbW4km6lR/Gk6lBhZY0l2JM5Z5WvpxgBADW91F+GOBByM5WES2Nvzchul20ZrNlnm
hMIumEEXySU2Svxb5XUidDBKulVSXypUQC4UqrjZKbwDbaxfyjH7rFOOdi12gjl2jnQdh2lncHhp
2SXWby0xZ/jRYBIfl4WpKeTARn1upnmniHg3W9ZR3wlbbDxz2TsOzlIbuGGp4F0zQQwOwdLWN46F
UGm7W4WIU40YnXZluMzFi5rcMyLEQ8PFjOjgiOLIx5w8a0xx6wN1ud/Gzdp6tJwnq+vXDTawOYXO
DYT4zcviQ5GIy5CH5P+tO7vZRFjSPHQETY3uWD1qHlL5OQLalZMd45i/SpeP3ryIhAAxzkacWWGl
OP0KdtCJ0RxTZ5JTTW/TojRy1HVqWc+TRTRC2WP6x0kVQ4y0S+N7wrjqDHzF3YuOPsKK20MSKd+z
qwSTVxF55z6kzvLgItgtyzpQ3PdMfYg9EVj192Q/dcubyIx95iLOVZ/t6HeBOjg3TU57AGh4b5tM
hkabUrUP9d2qfNDm3620Qj1Gfyz4iKzpq8nMwJ3rXdMLhuwJgAHkH5ybunuXQYkh0GdxSqCaS01g
C4dmYE2vM/AHdQrHuLsUKa2TgAfuyDd3Li+LtfFGHj2PeVyFn7u66FYcqNLZ2Xe0p/mYllt1VNf2
/XFfzkoe+z01h0QsHbGMwYb2opnzQ65XoVa9Z0i3E6c5W7jujO5nQvNQqIcYQ680f/dsCdB11cYY
lvTt3bSzp308ylVv6vsin/moklAYRx19cKsigtvktD+yALVafqpVFBQiOTISe9cS7xyxrcmd+AED
92qZuiA1HtWWLIrOPC/W1sKAZ03ULSg/8DOGLqZovRp2VnVSfwv3voSBdEaZEZfFFiJ9Wz+7xbDP
EHgLNdQssa0TPoWcjU4NUM3mLdbbvROR6ONMRzSA3ETsrruz4j7YHIAm8p+fojLeQKNqmYdmxdvU
SYPs2PQzl312dOiMhN8eTTsLpkRwwHK4GpfGKg91pd/qca9bV2Opb41y6IFilt1dh8cr93inb0+I
TKT49JLhydTbtYGIt28MSsXfTMXiBhZqMn/K2uKJiPzobgGKSVAmRpd0pVvaPnOPiuw18j4H5zPp
z473VOpjsMzzuqy0PUghryw3VXe0W19T3pY2eU3hYIqFmFRglUYLAtWow3mB5lR2YWX4rbYfK1IP
03Lt3Vw7jM2Vq4U2n3+CVSg6mlebzIAF9Xvfr6v4HNlATHW5Fwi/c2SkHRGz7mizKqpWGmHnTUru
YzJuS+uswTp1hnELnmYlcSIYMjulpRXYtb43QtOCkoRxlw1WzuGht8Cx0hdpYPmKrhhvVw9LDWM9
xQ/fPPWFe8oadjlLvh7jG1gvNxnCOHvzUjOYFmhTwxg2uAWcdDjxNqyM+Tv2KNlMDewpcntxl9wv
W2jWK63a1RlfSsfBAuZ8HO6VF2HJD5OO7BxYaWu3K5k/5NEU6pQqlep95YMBvxgtZIOI3cqxwr4C
pQqKcf5qk99FrrBE3A+tE/ToaAV9cwfepj5UoyQdGHn99NSlP6o6kDxcrCKUPIZqY22FjSIxROg6
i83r1HHyILq8bxnTDjaM/e5Ys5948J45VmdsxX3R4LC65LHYzkzWNFhVje5t5jl7eFww6adVF8Sg
pM2GHmjO1hXyMSEHuAYTn/IlY2I2paBOSSDOeN3qpH6Ye/Fod/wRXAFlGZ1jMAtffU9ud6k6B6Xq
Qm8MwYwFbD1WaKJWOfvC+qfm6ONa6mYLKleoJz01a7eT/OcDs19gEo2XhvGirVEer4dC3aWW2HfF
hrFEYMmN3VDjxBRxFSRVKC/OwUh3cZmcKr1au8hF52jf5WfT4z+G6RiH0DBWU6uvVLMPhIZWVLNX
lnma837V5nKb8Qt348FjZOjVYitdPAvzucHXnSRoXt1vV4ccPagrWY3BPLQbs5w3AOsZ5f4uWNgm
y5bQDR9pGgAFhnoM+RRszO7gNyorGN7SQdGZxw6Ui+8Lz7KYv3JBnlfTbaX+QeoH7wYIELvcOu1W
t32HuxrJGdLggvlz+6pYJE4UlFAdm+GCAuE0Lnj+1PaOuRiR7Gdpf5qySzp/OKmE+4CsjKxYT+O4
cDlvONVlRGbZlO950ipzCd1iq1mnETAIw9CxPy4wr13nzQK6n9ksieKtV1x6e6fglBxhb1ZTG4wV
HKCX7M4tkTz9/bGkxGhrpI8nvZj56LiC3Ys6t5yce+Bs54ZYn8Z8qdghW/1WZ8jZg3SyfjUMwwp+
NpVAbSXmdydngmxsrTwRz6GSgRVDLad1GoovM31ZxnnnGON27qN1QiKV7AbU2Q8xIk2D7TqtDMXM
prDv+RgCwt4xS3fID1sW4wYrL3XeTgWYIULO66HCJKHsytN8X+I7zPLsm7T2oOq28V3Upx5a5RfE
87XJ6d/sIbmt6uxLlCSXZfG30f8UHqYIna32YzPOm0L7SNrbIj5Hb9iMOYWQZgRmyTZZGlt1erM9
6OJ9CpTw0ALaje0w7epdbsRrDcdGht97jvSg65Byw1e3Gr/j7OkdM7DdW0+8FBcdhh2Z8tyVfrxY
a8DROIEMDXR2jQRy+dFmbgETt6z24Ygd1PkwVtDUjIg2W7/FnZNODAhrGVYOdiat/1VTi7p3rIkZ
lqZGHPmdHBcM8Pkq56viGDd6F8EiYwB1hgVQnWw8QHz5K83Kb6lj7TNkiTLZaMgvEuqu2Ma802OS
HEMv+SjH+gRmMVoCu2QroDUkeuN1Gf00OQl3CgaEqg0+pHLJ/DL7tjC0eG516JVT0z5NVDJErPlT
nPL5/FKsBBQro88GQOl5vvNj5mtnjJtIFZuFLTojFe6M9lVa986986UGeV02p7nBMOTJvVVeZnd+
dnrC61vMPkwrnTjbkn43kGuJLdQiwwUTxyrR3pNkok67JfnJRWmxlOlLz7PkROCjq4dGu1bNkzl9
Ah3cdewWjJT1JKJhbbbXIj5UJkCU/neDEKMlzYohz9HxsNTpD3eyzj3Ox46Be3deoM1vi3ydHd9y
trB3hi+nJPZ4wuRVbWT8XNfmrXhbxKXjzJpUCC+mfM7pqXNVvTaNXGst4J9p2Y/mq907wV31sgzu
Y7x8jCUvV+0eaoFSVEdLQxqb0Hogi6gUVD5xaeDZeFoSaFkLWe/uDCJSXV6KhOkYDMfZmpG+QaBl
GBR7SOPn96UGpCM45LhqG13ZuqQu1dPnQrtoZi/zePF0f9Zsf9bLfauRj1qgo2tfDWjTg128jwzm
CLNfqwZh1fG86mV3KyztQJW+Z1TNhMpWQ70ffb04u062j1WHjIN011tH8oE8N36R1PwW56IZvQpa
gmECC4QuQ6sAkSmCSxvSl1NBelSeLFrvTNnPmQyqich7DUFImT2bKSUR2pzBQbk8gVGE3l5V1yx/
cps66JBe0/2FMRuzPMVHFgGTEO5TUmFxVE1sZuVBk8ta8/JtjyNxSiggk+3ouKdRy4+W/bAAeJxq
xpc0f6og9T2G2+s+2R5ENve9aF+HzH6exfQ1lMzxz5Vmrg08i519MPBoZSl1lNw3/WEpnV3CmL7Q
nx3S4vP+2TvgV7kMSRPq7VVXJ2S/B9mSk6f2hzy61folZRi/gngULZW2smTCW0lBp/mW/J073aXL
q02yYCWW8jXi/2519sMoytAhWkAd+t2sGb5MFr9pv7suC+BiHAS9z4JaqLf9xE2PTpUdEtO7pffj
/5Jxn7QWxtFBAic99jLaWVa/GqEk62YUmi1vl9ww3NzxPSxzKA1BMyL3JgTXWHvnItzKL04Cu3uM
h6O6bFJ5mbyn1LwlIVIZfDPf3MRKcsnTF0eYvnDDpX3Nigc3u87Y4/prWeusU1fjY4PkAWCxF3bP
mrnL5UmPtjk403nVeTgzCe9jvZLZH22xfOUlIaEKlV1ihp3O0rLvCJew6Ils6H4D0rKq3CgNEVLz
T6mZeztttxogJKIeX7MWpCq1Uz+OjHSR2bvXngFHad+WkkTvsdzEbThyvvdLdmJrsh6a+THFI992
2Yc3k87T1mHPYskkKYJNfCAVnfnjedHtQMUDVGMjmMYqyHTuP9nsINWsF9Hu1c4h3izCaUsZhZ5K
uLeKByOucfzE+9QkF4MLvhLTpmg7Eqm6bTcVOyN6V5bfNrrZAkerQePc6clbKfNg6aA3tfEH6iVG
ruyo7WMqIPgxkxtr9HTTwFDvinzuI3ZuUE8fTf3B7I/myOrWm1ZdzeTTJlPCfnU7JgdFNxGQypbx
8c4sy1HNW84n672BaX1faX4X/ajzG9V8UGbOq1GjcdF+qRD9uuFDH+WJs8AE3dssdG75uc8uFY2A
zhnl8OAtEQTyChYDASGpQxvbjL+a/MNOwVgVw0bDVis9vK0YF53PXk9ogu/+/Pd7okqFvyIvdb6V
h9R9rjV33Y0r3BgEMVl1QfIB765+SH85Efh9dnIe1O2iP9flZ229VyNL+zL5UVouyzK6Ilxep+On
RaThYPmJ/pI46qmvo03Ps63oP6N3Thbtlep7bSrwspT02xmKwJV4ZK2c2RcjzWkCVcatbmLmTSgn
lI3Khe5mWIMT+6VynuPyd2UmrOwvJeOw3JgvGQDJmVvSZM05FsShlx29+WNtz36EzmHpdoJEMK0s
16JQApX4ksX8cpvu7I4e/tHkqbZmDLCY/A1nqw5HVz7PWczogFkKtd3ovdrlb6viM9i75HlkzIC7
IoyqZW1xu7aM1eDfeDx4wjD8lFpbm5lGJ8oTtGZOAI5IvhbauRGoD27qGjle42j+UOCMLc5Og1O7
sSEK4UrDibBzzHEfF3I7KMmtq9duMV5lr3zpvUe01LBf1IVpZr/pm2K/AJ9Em7WWIt/1pcDEENw9
MUpVPEmR/TiEjY009uVchtbyU8hN0r5nzkRfLS8qKWFd86OLjgQ88lJZGfUmGsJUUEq9WC4mkpzI
GATkBpO2tj0ZXvQ66w+KY4apVh/4g4cGdh6A3bF4HZane8NQO+K9t/ns8nnr6PD0Klcy9GpofOjq
YWks21JvnksPtWm7IndhYJQXmc3O8r61BYzZkG5E30Gz2HeTsR2b7jmvmFZZYp2R0ZCrCCiVH0cx
urXr3eqGJZOKJlozL2mkXupxW1NumFFGhEmnr8o7kW2SgTqXRwbvB81SHjN9Bt9Z72L22rFO6chM
oG60jRg2ajeegRftxuRifNcMfUe1+HBYefCx2PVZFVTgunYz4uEgivnYDuL3VIVFDPZvQanpmruk
W8LGGjexmxxquBYsl+OkOSW46zjOYoJuyKS7CysL1kL2zsALHeeHeiagSEDWqt29h61JdThpLE9i
ccd02I27pFwUuFMMHEV/c6fhy4h6/5DbYjcSNdJkjwt4VK+omOS1Dw7X2mwwkh8/IxMPNKuKkQEh
u4VHLx/S9VyBzcCaWKqU5MNj7WE20cuNSilhGL2vWJibGFIruvbWL+M+49LSlOXJAf9V50RnKOoH
CwG/REFD9blrpjuChATG6GEkpAZm1LXXMFI6USBVbTdI4CP5uzsSl1Lase+KWvJ3k5Q819sGfhSz
TzjONNy4x63cfpDDEDr6dFUyzE3XVpEr1MW2Stt+yxPvXbgxdS/es/FZw8S9VCNswDFI4+9koDrh
4a81NSDeJGjNQ8lesVLMo6b3v6YSZlX3LCg208zYxauWI2DYKtapgD1ls51b5p9p+R6gVVMx+XMR
hWC42LeaAltT9WMm97l3TwJbt+soyZTkQFkyiu6lur95CUVdR9SL89sVxamqp42YF792onUF5dsW
uLRSqKzgHBepvxCd6RsRsdJVwevpOVdNSr+6R8FtRlqTqO5/9XkNnkrz7Z5Va7ZpunELD4ut3rvb
czcJhtFxrGwl0UNDHU7MLEoqARYlIw9HNfo9qvC5e8BVesrnCbwjgkcENoLmGoesxBgb2Y6fxsRR
u+ndObUlU44RgfLCoenXRAdq973zGObibJnLwULU0NnRgQ/kDPPN72c/zxUIuMMljradBo14dA56
GuOjj7ea50AXkAQGMT1gYxiTrWL2WEk1Lk99WIva3jd6dYnw1IpPlwdyQON5XxUxaV+zw3sjplQZ
9UuBmEXtGCuk40OTFsE4EDDjuI8VvXmUM2mmM6xs4dcPrYjZh4LVFctOsYh8yZtbdjfo1xUDhHfT
fE8XClGHVkT1nZFHaknXlX5gyfDiUPwKULqtdsodNJeDfMJrtxf4YXWTt7iemm1qykclN971jlLJ
qGx49YyNVTUQc783+nzTAr6cZqoi5FQyX7ZqCvOIWmk1xirsBt03NT54nS6c+UWrh06z3ENsxnPq
zitjMnZKzDDHhSpCF5mFVe9SiROFN0bfKfSBkqasyONnhRCjloxT2lP/2nrVpoFr7/bLPlu+88pE
4SfXfW28RdlOst+azVdT+WkYpEzduPaqN1fDs4cbcmy/Z8w9Ot1Bcum5P7FO+42HY05/UiZtOzcG
8/z0oYnNrTNkK0CkKaE4dbRrERplrL11FO59edKksbaTbGfmpS+aCqzczbB+LdWuBF8H3n5XlnIt
uk9w9HqmbBvLWkdVwmb/vKiPcfOoTx9jxVDIDDKPvgOkx8wnO2rTVhrdw7AAxSwZpHAzUMr22KHz
6qNO8CNK65aU4yFRLLyo2akmg3U04PW7C/OwHpJbdpxl95mq47tWaitt1FamUrOAIZ+ERYlGJeh4
G0U5TfVIOwCfisOsWXpCzahdbE59x7SY9GjHMSVQekRJVLvez+gk74LRem3lHCbGcBIcfsMs6ROm
X0vEsdB91iVJc12Vn1hQ54Y4c6Ba1o3wGFgtmr7G0q4x8YjeCvI0E17N8uyZ0FNFLInPnq/D0t7a
OjlZsLy6WUcfoB6QT6hwX8a+Z7L8JZnXima/LMVHR+Augkm+hZZp7XZstRfGpKu2KeLQiDWGVDJw
PEG4Xe6RedvhI0uIqBRje24kLg6lBbZqJISU22XlG4IK0CsrFV+9S1Qe819LE2ESGYRf5fEStuLO
vi7eRR3lPoPYmSy3IajVjq4PC/vGI8886xyOeHRkhHNN8A3TQp6zCD/CSLYmO9z0hdgvSumy+l17
5qbEFrHO0MkQ0ceGZIo0kss02ByNoqrMzOGjOPP9BmFsYcicf6SwJGpnhClNhqVjnF8ya7z2gtkB
jZDu964JYHJ+NMv2VkwSw0hW8hlly8MwZPkxSoENOEwy+ZoYD2kxjHFnjqlEPbSFE8Y1b7IZkUEp
lLUdxPJkqr2zroXog7x91qRG7lXZz4HWdec8Q8kqUtpwakjfg4qw0lN92rIDrLD1usxR7h8ebJGH
WM3jsM80oL96p/G9YPYEN3CNSnNYR1EWlC21LzIwXL8oQ6x7eN8S84tX2JRXilALX9GkhRmi2g71
wvxo7O/K1fQr5hpVoxngkFx+O0Q1AGb8YFgBR76V/Cn2NVPEZnMsxLdCUUd0yQ/T2JkDERmhTZV0
6a3+oZAdRLbppe2GQBHgu8dUmYPCckFIUrvVy3wXb+TXRv/Q3eUX3bi7sqMO/pFd/7RxfEoWmCua
Qguk9LLx28r8ZcaM1MuMFs+O26O4YyIrGjxmw3Dfh8H2gSvhms7HvT3iJEcG+q3H1N5MmPFWT+Fi
kW9osaFlnIbawBlfYmQGRV0QOcTWr+mbKDRsCw3EyK4h6rpvzPL6ps0YKk7F/CzTAqgXTztgFm2b
2VwJalsKvysvZQ+AI5Lwc6eE/bdNixGKkuK4ihUmE3l8aN3ipqkgz9XxHrFLCJNtOnvt/7B3HkuS
I9m5fhfuMQblEGaXXITOEJmROrM2sBSVkA7AIRxiyXe773U/9MwYySGH5OzvYtqmrau6KyMA93N+
aYJBL9yUYzw7DcdN8uIZHcriAOs0H1u3csL6BQEOzdBFzN5M8rE7w1JMudfuBfkNawSRiSpD/hQ9
UDdTHzwI3EzRfOVToqleZTP3eJvTJPvRfUJeft72G/vONjz3jgALfq1G36xj0maKcoxOY2VdDee+
8G1nG6POAYWNH2t3ujjyM8aXfZT2yE9uYN43zUV+gFBqnZntu5nSthYjtQoacSPLQm+aptGEqabc
rpn7UJr+fJbxx1gSKUQmF2IMujTnZEL7JN1mHdXUQ+YRs5DR5Bs/zx8Cj1wp34CcCcu7LizmnSzI
CsB1ex07l+C5cq62/lgDk4vh6NBHnag0g3YtGYIFHYt175wlX9TGLeEnh/I5CQUxrB6dtHjpV/7y
pPVJcPHptYqHYdGvtc26M+gwbInf86wk29aNH+JJb8/wAbzeKaoEuy4UPAGE0EDcGFADiQDFZx1M
H0JWS4Mgr/UoWIjcBnTPdeTWi+I7zxuRZaNA2xoy+/QN+Tgpu95pF00bolzoC2/rt1G7R862H4y4
WIdcMsToAUrZFJkIb3oYJSJYVLN3NuXQ+zhHRDbZMBN8YHM6A1LSrkxeHiMmHWen1pJc44kRrhEl
bPx66O8boP/EGijUS5+GCIBYLkSRSS40ADfB3mU67uLKeFJGdOhswqdDKk/9zAd0qBHWldIK7sqx
nLaEETzX/DSrOSnSHTSFv2lYD7MRmCkApxpiON8kEEQAiPDqlSg5siGGrnT0VUz1fNPP1L9McCEZ
sdbtxH8qcKfPOTHuR6O5k46Djkn/5oklVtZCvmQZdBW1k/VoSjyKCZ1/7PcHNiUWBKuAyZ2oO9SW
u60zGrgTdF0w5DZiRfGt0gl6Ix82dS6Ke6NyCJNJ9AzSZtwSMWxuaPshPCptbjrlsdlAzO6CjgSF
SXUMlA7JVdJ2iB6LxaYKaG6k0PjqEkzMRzl9hKkpdlS4pOvEi55C7BDrcgkOzk0EMr6r1rMKrkbE
YB+5HcGPc/NdECqwjmKbyORq+KE7ZlXO2fQSNW9D7t/btuvdEh7+PGftjY1IEIipuPNDwg+Et1ez
TXUMIIvM1M3YT8c5oZI+riguKs0C507fPLppXfCBvFdNGu4zhRjC9bmc41Ql28pzARxIbxaodHhD
1c7ve5prx/QhluDHg8vT66mYkvPRe3Wm8J5LGN+mVWebHF7AtqzHipMysdxzVqSbwKOxrVPV/QwU
sk691jxM+ifu3ffJHzKOJCTZWSquHeHuK3N4tb1ardHp0bPUWDVcmfvLcqbfmDt8mAz0puY0UFxb
vimX1XCiIWiLpGxdRm60rsMuhrptNkVqksY2CLIlZ1muBRVDFfK5XdIihjJ8xcOhzSMelnMe19VG
yPSOuzbc5NK4YAfhpmp6zQjkX5luzrIhLSKSVGNYYfnSmzMAIzuZESYV+/O4r0yHx6MnYTrIedAo
K40Ed2/rV/baM8jnT2pGpWj55oDyMxsfY6e0vMk5TKolagcvRLOMAwHDQ9Ul1o6r5GcgRUQ5WXKE
kiM9I/qZo9KBFWrjfeu4IKWzC4IvwgOPIs8O+AxEdn+qx+oJxta6cQL5HhJfcq79+YrYNd8aPZ1R
XZKIdUrLrWHh2KhyeqVK1JutVKyOUj6JMg5XohnN3VDIn8gMiJqrqp+WHXUuDbp3x8S6QftAGFxX
XK1cnrRF86ycq/KY1s1LL3PrnqE6O3TQwLTc86T1XIO5FUDeM8KSbYQNh/ihCJHMPmrpoJukRY61
5cJZoE1r29dQtsnOTKKaqCDem8I9TlH8Wrl8fBR2vnYTeBkg4gA5f1EGMJgzlBk5KxGWvNAGYW5t
Ig1AdEhbrjdZFnbgmZckcfYdSNBWeBImzusO/RAH15QURK2dXzi2gadMAUjpv4SxV51hOH771Xz2
3IwpaviOJ27vaKnHnVVzwooD5ZwfBIYZjjQklT1Dqwnh1CBatOpwn0fFC5FQ5Sp3zA6RZf9kJjgC
os4Wu9gOWQ2c/tQvt6QTl+Ep9mlNtbts46VIIo1uwurs+R8hr2ZfZ9wA4qvldLtNPTbxeLRrZADt
U5u3/KOs+g5V+WDNkbvXfrjL2Y43eRrVZMDAxjfVnR/DuMSa3L+gZ5IknI/DTN84kgKXdOzApYf0
krC3M7mWB99EfVVG3RnejCyZlFzC+qFyr30+Oxu3Qowhp5p91KvPrU01tl/470CFb1NFZqCvhmNv
ccbpSOPAKmSyqggko5AgtUF0ylPVGe9eEpeHYoouZcfLqoTtH7hVYdHJstnE8agQA5Y7In9AHEQ6
rT0P6rOszolbv1m2porbprmlMuqrYeYMxCmpmH6ag8qUKNst2z5YOWdSN7ro1Hp3J1SEyScEMHC5
Lccim9ZNkvErDfoPZFNgHCZ8K5oZwCqD5jbH6rn9CLsRPlW9nBtc0uPGYv7ZFhxjIIIEBw5tbjFA
2VfMSwFcVkuKuLpxCXiBvAe5BUbc2B4YBmMtnbVD/krJHty2r6oNrx4wRPtUTdEpE+qlT2KKnOFV
Y0b3hZv7gUb7yeXY3Y5GcCnansZnosonh587jtr3Kuw/XXbVKu+X6rDF6B572S7yyvcqGJN9Obe4
I4bwyK2RXfIk/dV2vbP3dTneZHTUDjIlYzcESmjJer8Yc28c7MG87R20Tm0+WTs/VY+1DUoadN/K
gDJpFgHX1HVfYcjsk6ArX7k2d6LmqQzikMMvzo4JIiOzni+WNMM7LsR0Z2QBKYyNw42YBihYyvkz
SQes+mg5G8efXosqe3LSITrL6jo0O2V6HCljTmRleWYuOXVRF56zuLKRtCR4fACvQdfpG5l7UyNU
johklGxl5WDRnweTusSW0rgeE6PEbV3KDjm2iyRitOA+dMLcqLH2x+Opaf1v1aKj7nI0zm2Fcz1V
BOkTiDr6HqDFVCJdjKMvvy4p6jSTHKo3mFCS2JsarYlpwY2HtpFtWjofNyKDih3q98wj0dEhUHA9
G1HB5BEhZkygF7riI20zmKMI6RWGKyAZi8fXDfovKRh1J5yD+AtoPc0svtoe8YrML0zJPDAz7xBQ
AVlz1A4bgbhk4TDAJXnkuLQmWGPiv3DFWZs/jC//kDn3kn41VVv9dP9n+W1fVT01aZx0f4TQ/Nvf
HbYP2//2F1wed09/+wv+w7+w/Zc//nH8u1oSzv7D3zAzpt103/9upoffbV/8+T/+l1/5v/2Hf7Hi
PiH2++d/+p8MQthl/r5B6A473d/xB/H7/uwPsoI/0U7E54953RFLf91f/UGW9yfyNVwyDhxM7Laz
WHP+auklIgRDPAUfGIsC8w9TUVv1XfLP/+RiBPbx8v67VMl/IAaI3/q3JkDHtV2S8EnT84g49v7G
caitOGHLQhnXmN5XY5J5Vue0rDdCXUko2ueZ5DDr4Nk0yQ91pzZTCGQCoKrX/tw48Pvj3exVYm0m
1r2RgxjmPc0xrvvSdMQPz8Inrbf4NCKGY6/aNz5hHb5L8aedwFI1po/VgENXJSj5Yl2dusn5oZ3n
q9POAveQOOxTzZhCxFpxuG9xhjD3/sKG+hHzRu0U5WUFnlTpV/dRnDpMgTFzl/psm1vX6SzqK1gb
J3rWx2ki3aPpl0H64kO/RfG9N/f23h162nIH8RT49YMHdoRsXpnQozbGXeC6cf5tIvGgqb2015bA
PixnmkA64phDMSLC87JfFsGQm06EPxrjR9rDjk00h9QjPp02yBYVMkO6w1JqwfgCE+G5QhBuYqEo
za5kJnYwK0Y+cb0TlmW3P7Zxh7asY8XDgJz1dAB2frlI2tATVi24nPCOEp08+ObINRi8StYojZ3Z
J41z7XoaeT3xHUV06Mu+O4yDj1mLGynR5s1QcGnIcG+VjbfHvwN4MebzsZ7NhpIS8z3r0cXlRvzK
V3DLhOrdjGAJYSdZj0K6VfNEgmSxJtoB2KhH/SfXTAZKQClIUn1K32GCMFPaSz191okFX457a2kD
W/nS+1Kx9ztu5VuJvLAF2+0jXF1ZsgoSWtfDLHTP2qpYD02KpSXIwDAZT208jrBahUIvQzGphXAm
kNNuyOUWXfi4107CD2A/1zZQTF6GiAzydOtE6oJ2izCQDOmEHxDSQmxe2Ika1NY5odMMz1NMVFzk
RF95lRzx5oASZKx7pets9QSgpkxUHo5ijpT9vErs18r28Vjo9oEC1AZYwXsq2drj1LT5gEW0Az+6
RwqIibjIDxh95XkU8YuqEAhj2RJDo/bR2GEF6z1vY3ct1l4MQGkb+sQH9zcj8kxi4wqqD7rqIZJl
cPnjL7N5aplitzkU1lqPDDKF1sCKdfQQGIRBg3enW/Dxt2AR6JrZi2w+iIaxnXtCBNkiYwDvYaBD
KzHTQ+nP23Ti4268sNoJjDqCbtjC+RiJNCZpsECcNTSobhERJ7ho9xWLqHQZeSA275xaPBcjUJzZ
mNF+rHF0keLpieRQ0gq2KQYUcAXKyURNZ2GWO+o/1mk+alB1FksApQsqJBQ32gWJqcurHY7lppfe
r8mcTq1LuLVQb1PP++X5FWB6Z+C/YkCcAu+gAjAVzN0B0oJcrkWJoM63kLm4M/OrXQR6PftEb3fT
V9AqhUQChsq7uj20uFGYlPVoPDfmVD05/PbOdX/IK+2s9jJkTXBOwvrR0vankYVibSvedydjyS9q
JyHVtK3pbrPfG6u1cCjJE3oLiFJtvboaaMyu1FMK97WTCsuV9tr6zjGOgExI1A2ARWuu6CQD+p6Z
2tO5pniGkosyXlQuItwmU39v9oLEb/9NUyiFrkDLvezlHfCPibQAnD0oirdqstRGu+Tg9rJ7gVhy
qe6qWJWqq6majcvytarrG7699Jz0oqTRaIETGeUzHxzcRvWQ+0sR2QxzSV1vZpwMWoXfUU6bLu8L
h+hvbXdHN4q9fVbNKcBo9hzMNfmF+P55MdIVtnwsmIz5wo/gkCoEG2oBgXL29ypBYY3uFwy7mONt
nRq3qcO8Cz4Wr5rGNk4lzpptTSPxscNqsqKQGZKOslvLaMdFQirRMY8Wl8FhLqz+yI/4Nhv9Vw2q
wsWwm6qQuF/cYH3KPWN29+3IJuZcBjsajqi+CL6U60GhjG2J565aWWIP4VCPPTqCrLS/Jvxx9qmb
PFp232wGX9xgod0UC0Xc0089ReO8Zz+6FfXUnrTA2FMhYQIbW1ulei5HRrwshGkNop/Ic3+L5glp
9lkAxZah1+6MX1hcl/0aJCYMc3le/OCzAQNYJyi6fMxRkRj02lH1NYwMUgR6ghVc3pfU7APoewKm
YpNnzfbc4b4ldNxt3TP5SXVDkH9g4R5xHcKDC786VcvTOcbyrYFLgm0ujpNSyU1GkvwI0oMTCRBC
44x3TQkMszxHk40q0YoujsEKMbUDrH4bkZ0E5NLMyZb1exdo8ZHDum/NAF/B0CZPBIbuHSMyOUHU
onrCIxLLCH2g9dCI4aJ0LtAyctOnaEbwdKiHmtNlNVM0CGqEKTNPz03YX4NpXNtQdGDD+U5k0YeY
hyvYgURZztSQtX0CbNSJjRWhLBQDR73nkcIZzyyvhVus4AjQdTlRieLOuTc6+04IZzfleXKK1JLK
4A6YNkfzEJg6AfJqeDEi8t0lkImngqXEaqw2Xm8nCI6MOz/CbTKH07EsuTpHkNpIgFVTBg5hEKFm
NqTm+sC0EDl8kpzo9gWeAgaveJ0UW2MdGciUUCq6EzL8PPUJrs9bSJBqOPdDdnBqJANtNdxpL4SY
syyFjhuhvzCLC1fCE0B3jO4Uwq25Dao7Y0yHXasdXraUS9GUVra2QV4PWVgdI7JWV+3MkK+d6jmT
zmJR1fT/mGxfdobv1otwsdUQtSvmR6yZMj3bo/OR8GahdU/uvRwxYjYh5DJia98N0F5tAUDb2yEm
2Mw89rAlYVSJ7ZSOT6l92xbuKSuMb5oOMhDNY92xG3Hoq63pUVebVBSW4VKqK701ahXthw73gZc+
JNX0BW95b8/i0xkDEmgNIkgaXSyHyK/e0DdRlcBUExoyWMwGKELpV5sZZsJyDbxwFyz5toluC/4k
NgcTY5bQEPq81jyD5pefLuOFi2wWgeUW0yKbfE+YA5TuIQh7dZKNeIx1am1I+0aik313WY0xOagB
/sYq3kUBcWbl5Eesj2A2le43BXlgu6b25p2LLcJhl906jhyeVNIBn6fFm/IoxEic6HP2dXiJgxe3
1OJ+1j2J2pCi3LEOakXfvrgMzUCHOUgovzWJmmuCWJ3R1G+25EHcugba0jbsz00H0UGMzZuvg+Ao
a+lf+r68Z6vdtBRd34fDQS+GIaLL+Yr9/BGbozx4HQkSYYubpktxymUjsu5kGg7IbBPw5hpkqa3O
YdQei9Efntlqb8NeBqhGNOVr7TjsbdE84PupN/2EvL0TT2gG+jOufGx0gWkDvlpwsUH2zmfJLuBb
xPEWEY1oHgd5m3s7HybEgdNz/XoEt5MXo/+pWV5XxjSy3KckAma4Mpp4EJtBsWdL/rI2RHwewbqO
6dWy5XAMKhcSqwduycYGbKvKmPHMS5UDEDh5Lbetm/Gyqfhq5H7KMKWevMpyTtJK9u4oqdiY/NtC
xldZcKS7KPPw3QTRRuGL7eOs2ABs3zTqV539MlUn1rUYNyEh6+vasD+nSny6ETd4W2LBGpIl4kDk
W2KPfo0if2hLgSCz7J8bDwn4TCMHZRu3dYETIhLQ83mR4kcJP4Ig4sm1b708/4IwfzEib6er7Nfk
grmPdnA3ROTOxyNSTrKDHWwh7cluQccmmwfe0tveKfunoqdzuOoUQYHQgbS49s+j2z7UczXdAONd
yIuEge8rSOGlZbUrw2drBOXMLdiwiHyAnR1hNnKKdJ3F3pq1ZDX4WiG6QQffVuSHlghwNSoDuHJS
EbNe74vQRyzfZkDdoiFA749fESCKzOMHS5sn6FqwhlS+qKA51SE8Nkq/ahvnLgd6hz2zs37qJgXQ
KaJfMk3Os6pdhA3hF/qCU4XA3Db797FPoFwRJSmzt7ZD7n1yUj6mSBB5aVjfIOts7GaA7RvfuA+N
Y+t0RP1F4JNlwZLpVXXFkULkUlNgbm+1vpFRJE6LObjkQTtCp1psIp0LqIM9UsbYnxruhxijhmgJ
c7CKu5B0e2lyAOipo5zb1cd5CKY1Yfjgx/iWau5klQcHldc3BLJk+9DMfuVjVmPdqNtjJ/S3X8cc
sKjwyKCQ+9Ti5NBYXkaJcVqWtnNSaIBkZvIjFcQd4d9Nqx+/iEKoo2je+0P+ojCsDLIhFLfE6cg0
v015KSAsIqIswv7G66450TTszC7lM1WxhVv1KPVBimjzxRuhdRisANM1HDhfmG3yleReju40X9Yo
u/lI0Xe0bXktEgb8qXHvaO961Q16CaU44ymZB9lsARmhArdNC7oU+mW1SxFnbIDXYV0G4nYmNyeJ
m1wDLxLoqiAe0GRXT0aEvDdhqF/ZMU03RrDo2BPruyiqZ4X5twQBO/U2XgCkOXwLsv0w9Hjyxtxc
ue74XpQ5whU3f/Nc1dy4bfxhpkghjWbvU+5dmZjXmq7WByqpb6PJP6CBeLLs9hwHA9byCR5WGIsq
qPyum5hJ0Q/eHRl+VLng1KnvzCB76hOcJ7mhSjyPbM64BFoHr+yAvcYLiorMn03GCUFbDoP4YKGG
TP182GmPBOEuyNcVFNafA6f+P3L23yBnNim2S7zi30fOLh//9195cf8L9Oyvv/fP6BmJuC5pc3Rz
AVD54o/Cgb+EaIeEPwaClgJLLJ0ES1TWX9Ez80/Yojxhwk/iLne9f4uMBD2zfALA0E9YtvhHonX4
5f8pg861LVAzgDvbNmkqW+Ly/l0cHkR3YA8GZzqP+sYOp2Dlt/YX8h0PAY2PEd5OETXF9garpgGk
kH0lo3FfVsVj5urXORo6NBv9VxXa1bYDTqs7cSAR/itriFTrOaYLQV2W03QbYJL2EHoe6xvAdp18
lA6bSqDLs8CkjZIA5qFt0MVZWG7J5JlWsmMaahUxFoD7UD3WJTZn49i7xvPcNJ8JGpAtru43Br3i
XCfPJrZ6usBC3DmP86QxZ1dA4DAPYH4+f048mPNIEOxcFFgJx3yd1/lrlHOeNAlHbhpZ73YzHUOz
/KUwyRFWOTYIVjhXwL6p/W2vhHAdu5zTshrLX1mAm1Na78FIFm+kUExAhThbJdIH7ZDtUhxmlVKJ
gIWrj7aWi/smN9tD1xLMYwwfpLi9l0135+buS8t0u9Kpc0Qqig+ZWi4WhlmnH4p8IQvFJJ+ejUlZ
ZFun0nvbSkm09RYpkmXe6inQG56leJvywZq9WxFLU941FcEAY/kyARUd/YH/E3nD0fIGFl2Her6Y
1J1ZRNdMlCyW2DUwmuG/tcb8sTcDMilqMpO65yhED+b5MexAkb+pqsO+Waudp3Yh6ueEDsJ61zco
79tc9etiWhSr5A7oIj17KaKfmY8LJTbpuBUq5524C0q9iFe45W1lY2V1q7fQNa50I7zGAqOvXSUn
5Oakkxeu2tr91fODXdeH2AHAdDZZhAw9sIgw1xN+y7wnwHR0UTwmcHutvQ0n78UPoVFFupGGfFOS
P602+S+5VJI3ffuA9W3Lmwfa044/5ZTfhjIk9VFOt1rIZJM2GXiQ9Um3gDzZYXbT02Jh83gilnIE
MqccP2Lp3Zlp8eI/TuBZCC8Jb8mzm0GrZh2wKdVjd50Lr94FTJIOklqiXWa5NQwBUWlrpHV37BwB
ouf4STv5voO4vRW4QDy49VWw4AdmokgVQKxhqezHqnIifl+KnOTGpEvw8PTXKuKPBJxJ48p77Sy0
SdyRypxQZm4twojeCQ+RbaG7KJxbG1iFfuEUyz4ei7iLj2Hr7rxePBJv81L3uDwIodiUHtNKqYyt
TvtfXi6Z/oaR5iAKjUBg7Q341JnIeytDYBvQfLghteuttgwagEbk2Z1+zswcRXwTxRuDo3PV6wl/
2QB1ZnZ48U2/JOxIfmeWT2BdQKmR2+XHvGHasOT0jS4q2YXd+NSDLe0CJp5V4Finwhbw1RPwqrMY
j3wMS5NZg64gnVoCGjMgAS7ojUO89M6esCIH6HMnlyDIDmbOwoJvOOZnrKjZiPx34QKJ6oDBRwcv
phGG+xo2DsWCTChE2ZQVFYT+8rPDJL3UVQiWg7PXiEHY/UU7Wkw+yhq6PlZTiP/bUM9CoYkmcaQb
0o9eYi0eS3IiPadAVcsAm9XOfRfEuOK0C4L+OlU9fK21HjPBodmob74hvMmpka1TvkJjouQF1OJN
+8lIGN5oXJ1sKnZmOuWnMkX22HavqJ2jVWvgA/Kgs61wWJB0HMcDSdFWkBT7ho8hC6qcB26E1Ato
iMkj09yYiOSyQtwmNSZsytYV0GNMYkcyLy2eI3FJgWrwwBjUKsZluh1YLXhJ6xvb5PExKMBCIfnq
I5GkkhwJgVb6rh0748YoZxThyh/XOpU1ri2Zn4lIm4Bkk5ZVtP4uZ5k/KHz8KoADjnVur1wGlmFS
iMBmygT7vDwVZiaAxQJwsRg/bT7Ez31kuwcjDj5CxJxO8+S6GNxnc5MqeO+h4THMOZvJXnlVBpqt
gYcDjr56q91aAkUaYo3f8l3O0tj3OPBOeUcXJAkYKC3Qb8TE7gUmuHjZpxCQ4/RWjPWwmgm00iRH
mTVRHYmRH8OOBaDoY0RnrAek1SG/BWnajEEL7ienbSeQOwiIMr70GDjacr7b30Nahkhf4D5mCmHW
elYSzH68a2IrOcwx0iE9EbsASYn4xUD/G24UsZ2M1+ESPOsYxGqhba/12ejnexVjrxhrnJAqMVuc
OMSWGIuEtLGtHY4b7AeDvKGR/beOP7mWbsZAcc/W/rnuCKiMx/wlo+5yZcx5yFrk72IRCdwNC+OF
u8WsssdkMsa9EaKoi6zbPBHuilze/tAC0G7q0vvukB5srLw/Ey9FGFZbphsckZ6O0e/yv6Yq954b
2is7MiZC6CLvqDpzhCRAKNiVxsFpCBTouIVTJUjTD6JfZOh9J5X37Wn16BW1tbWH6iNd2PfZot0W
fQXzAPZEcmM5+bKo24vOF1cdv3fBO2pY5COFd0rIRNjkMfiaMrCItlGBI4ZMkJUeg8tIuPpsQp4g
TiTyYOC4pnCsWdNgwiiSjvXWJhft6LaDsyls4hrI5qNcV9CckVk3iCWIyKj8j6pRN6gayarwQEpj
D7Op1uYnANiT287yEPvmAyMgxYvoQHZuFhAA5t1odO9hkybHBoI7THK8xXlkHe3lU1fzrRQTIWcV
Xg6iJaZISOzp4GyDi+Wwk2dSdR6brmXeLwPuxYEULRYRSkD9txZ49jbkVHNHdXIdAPHJzPqtLo2d
SxIozgTss42qSQNR+qZuYQgJ61jRtfbhID+q0PL51v2YDfvJ1PbBE9hncgdtmo3GqdESizRpMBmK
zPXAqX3EoDpl7XcjuDuLzseDkC2INyBrOM6XvESVPs14ciO7PUQ4lOHO4k+0aI92KtaqbyXJvVAg
LIPPaUZQUlJczM69WAk5C6HPu514qIbIB+m2nYXdWtdc8JN3X1oE8qJhWbsVnqnINTDIEfy56w5D
QzJrodgB0dSdqDOprew3NGqwItx5XBWdJCUO/pEUh3zfoCCywVCOtd+AGCfyohzSNma/+x57fVJl
a+7B7t6VcF+cUQEOVT58KgOGbwt3OxjqOKVYB0vj3LYGQUA1XXKqiJ7J4KExKie7KPW1sWoWqToW
nFiW7dGVyIB6H7lFmJFNzL2wNSxcIwigOAcnk3BjuDB4GRTKEfdUp/yjT2VDmQNE2R5hzqKNyMhx
hm2eB9dcQo30DY1K84FB88s2w+xQB0hFU4JTF22s7y6+0AaTa5F4X6RjpvupwYJvBvWbxhW/KgiL
mxLmYSOoyo05HHM7OFqNS9iiRuYhxGcSN09gwtwfRvKT19ZBZOTF9qhvVkkoP0iMNPYOZ2XYed27
nffr2ImDQ0gu2o6P3tqO4U56lJJ65uRsy8VPG8UvbkLLX4h/UaRMKHXHS+E5xyBTxTHzDXuD4BTC
M/Y2Wen/9v2KHu7YvMdOT5xPGYmjQxJh3rWfAvBcxZOBN4fAZZigEeHpVixKS2KRtj3en3UTLNab
VmyVw0PnL/+shQWI+jJfY7Mo1gqInARF1Fco2TZF3I+g/jNy36S7ECnMJWjASYXyd+VR4yqGaloQ
6jtqGPBMDyYAeAvxZqFYc4vKAhD2yX9LEOePDSbbqvwAnHvhi/BX0PfeCnZn3EoLn7geMeKI7qkh
Q3vXpQQ1+qiU8LLlyAPITtEsRCxiI5cT0hGQUB3ZiHGzHh0N+txyNAE5PI3nqznYcjyYS7KJVToW
8TYRr16B1Sx2QGRcLNUQVWTmhdx/oV2c0hYGq5sgUfpo/kloddv5jbdxO240u+VuLxOANiIgfe5W
68fvqLp1SsxtxYD0fyGqOqBIIqcBrPHslOsmh4Alq+Eg4xa0Rj3HrRgQb+I+nW+tbOiPosQumqO1
IqjJ28AH++sJayt0Bqo9G/G/tCpaIPHmJULOz6VGKVGp+1TGeJ7Ihbl5HF2gmkqoaa078OaEDAGj
thFf9wIvCBxmPHGKCres1qlVX3qLRxp/zc9cqr3NC7epjMHaJiwXiH0DlySIoMKelb82uXUwAHP4
Fyw/OiliWe2S8DHhiO76hzx0kSQsn3sZASgPJUESOiUhdDCuAfYTAqK9x5RENOl5zjkJar3Y+7bN
mHZbL4dksK2Tslx2FpPX2xpLELuy/cV49uAUhJpEEyCPlBYYeBA9kX0/gtPmX2ld/gqLvsSeyiZC
pkiOuAs7wVCLfZuRp4al0FtXzpzQ2OfvI4pgLO32B1OjVs08fzvW7WWIbSzUWdqs4khtBrc78ad6
B6q/uqlWN8kYQSEZklTsFst6RTRFhhNqIzqc+5Mrn0xFqFRDt0gwV/NGmqz4SMhxF+XwZtXQXy3l
3CgypNnQVomCEgamxx4cYTqJDCyFRDQRdc3grkwYnE6QFxUbjPMOOoh+plCHTD8gPvcnLmDPia26
Ufn4Hs5OvG8sMznmN5anD26Z3vhjuoXrGT9EMD2lI3a9KJWk6Cw1pDCc9lAzZhNn4XVQ5ObUbxUv
HqJ8JmHsmclOvg2mHncBjvtwDN6JQ7hLCi6a1kYsG/d4lYw7HYh0z4NTrKhqrI9eMty5k2APlQwV
nCTkXGoO07y6gJc+t23NVjHwGqtJHd3MObQdqORMVktcQS7OHixzpH0WRa0BNfkay97Lz53pvWub
wY0FjdaXrH6MOnEXdxS68N356zwjtjSGCW0DhNP6/7F3HkmSK+uV3gvneOaQDgw4CS0yMyJ1Zk1g
qQpaw6Hm3ATX070vfl52SSPZzW5y/gbvPrN7rSorKgD3X5zvHOzi7NNcOdYd+miurYQFJL0Uhg/t
7y6NvyZbYDI24mFfZptmEiGSy3FthCTJVtl4mXPgxcVz2NcCfGch+E6Ajn9mgEifYHO9kkrYh959
Cs2wTrTdWu4TfShAozkj4rMHUg/OYiF2tYmkNUuMdTq8JJIS7VGUv7q++hEE+qIqHXHgWBSYSYSF
TW4x02lGb7csFCCD3ScbypsN/lXRwSkcYPMcKEP3XmXnX9qgHFg42g9RnMLM1CDeI/JoFDLhgNCb
/dl28mKfyx2zxmxjGNXHUiLz75HKAkQ+BKMFh5kgSWl8jo2Qm75eCrEmpmhvdRxk9Kg4SfR2vRHJ
8Cma5ME17atVdflmwUHFxEqTZRLHSDsBbsUOCUdJEh6DJIHLL59R4z860UxCxPKZGbgDBO4jNImD
8Ak5RoBBW1UZ21TQK3hTvGU77+xhR+4Xk/VpnOAzxpFhK3w/s89pjlG8lxUrgRGqeohBeND4kOAz
HhLVoJ3q9mnBWT2RnrdvcD5ZVz32t4tVLpRltcWnfjFz5Nhhw23Cdiw+GvVznk/YXuMIazHdZ96P
g4Xdjcgy5J6lIcf/AvUgJG3DYvZnEzXJPBRIQgBX1nMz3QRRDhDh/i6Wc22EzwEse7LIEU1x4GM0
42vJAc9UnI7krLcGm1mvO+RFcNOZvTqPZpqsoxQzP7t1zr7vvIqFdzMrGyLivS+DrT/6suZuNE3M
5iP1FGPyfaAdeqlKXDXGMPGovxiPtAVYi0cBJ1GogNiM25aYCpyc8D3Ge+vDAfNaAeJ8+hETftef
ntBDWGxuB8qfuWMZbbr0bMmSUWzhmVpDHzbXwUWwRCrPN+XIDV0bwRo5daXR8vBQ4Kt4cTZL4354
kccZr8GlxiVZQmAxmyUoWkmWT0q0aRPg0hoHK/agC//e0H7J48Ew5p/Ybl/T2N2zg3uYbP9XbYVi
PTn47CIah4QOCh5fFQKk9RL+xw+5TltW+LHdbErTOkSu1a8l4RslhtlRAgGal6GxL5aFpx7/nKkY
rnZmNVdDsd524vZYML1ih6v2ORHUZgMG0FQzEapjePTd+mvyMTeauU7SWHa4QGAcnA+XKsVfH/kS
aHppaBUvn9TMTJbSEf5MuTr+XWn7/1Pa/pn5M7//r/cF//uf8//1T/+n1PZff+FfUludkSNtF2ms
5TuelrL+tSvwieJEkUBoMZIV1/v34Tk6cJPJoLCIuvJMwjf+LTyHXYHNnoB71vEtRv3+/yhXz7R8
bbX/H/I2bBJXTWHZf36c4/6nfBb0+spXNcKkxvLy3WwwqXQBIQfX6dawA3h1g9EipidGeDzLuXjp
vOQi0gFvuOWtit/JGT86Ay20JRBhlSW1TufYtwksMrtpn7cCwYqrvLVhs32YEhbwEvo9ENjr9HWG
JhWOv8ZYcmUjX0MHMd3G1btgubh2fBD8OWrerIacXk8luwraDBIBXlWxTR2d6jwmaxqlrZtO3/wp
bvJEUtSX7+PUcf+o56aP8LFrt1kSoNwqDdCWUB5yB3N6ZjXvsgWIMDyCwyV2w62NdEZWWHiLaxtc
hjjAIC3pXmI8R1bBYxmPn9y8WJy8LSmL3rpHmC9r787K4zeGahxRVmtulfM2TPx9hnK8Lr1xNbBJ
3uQIhjbNXSvss5zcA9WX2iYmvh59gGoKSOi7NpWBy8dbRFT62mimXWzCNC42swTaS5bbFk7Rkume
KWwuTft+zAlBQC+5HVp9pXfRjkzfcG1zkxn6Spu427Lc3AWJ9Tm6xDWn8lFxB4bchYu+FBNux05f
k6aNoNENkvpkoPmz9WXKQ0lVmDyY+pbV163fwzSHZSfpS519XuBWwdQRbVXQ3VsNHm24PAM9Ow8u
gyXG80iao6j+yDejvupnfemb3P6GLgNGFWOen6jXYi7Jkon51uyHTpcOFTWEp4sJ909ZQX0hpjY6
9GLejLr0ELoIaalGCl2W+LpAcXWp4umixe8kMx5z+lna8nXWhc2gS5xYFzsOmcW6+JG6DFLUQ4iu
WfKXfAPeqPKNTZAkt5BzH9t5dFY4rTXse058O2gBqbYaqi6hy6/EhGzAMvcC8U0zyMXaKLYgeabF
MfhZmL71mDnplyl/WzmyaApp7L91ybfo4i+mCuRpzElyszP+MkVOck87wv4E0t6o0b70ALaFLilH
XVwqqsxKl5tCF54JFSitqQu34tR0MzFd4sK6HcEsdbxzaKlglS5lhZyMo0V1i7PArZHSfCa68LWp
gCOXHRyA8qVzsassIN9WEo9D4LIr/S7ilqUAg5sJshiKixsb79047pzawpr2V2rw5g66GK91Wd4u
9E1YbG60AZ2tS/eJGp67npyLFh5Iry/M1HwaMn/6KOd0W5npcdJN7snOg/jk6wahplNw6BgcPY0Q
hfzd6mZi0m2F1A1GVOzjjkFtrVuPvLPPUYXXnqXoeSI2QYAByLCwW6lOMcMbHANWFt0MbM4VWWWI
5h9JYKlbnow7k7F5CSZDO7TQF3m6QUp0q7TopslM+Z3IG9oFBo7gUWU3ODeiBJyG96obzkaAdFE3
YQg0MBCI1e0Q+NssHs17S7dsBr0bEop9rZu5Xrd1vW7wsL1y9w49n6GbP7RwtIG6IUzpDEs6RF+3
igi/UN3RPBq6jXR0Q+nQWU50mJZuNQOrSNYeKAADWEQd1owonKGaX0a7IMM6R42Zc5NkAd2r/4hK
Eg91+lpTV6sDnW6hW94InhafFPK1au+BosxbJbpBLuiUjUkvknTzbI/WofSKV8YpNSaPsYvEila7
1k23rdtvQR+e0I+jhi83KR26p1v1sWuCdRRThHQsikjmAIWis4dp5ABoBsxGddv/ZOgRAMieu3bo
bgNAtmBZlmeFr49ye64BPUJYmCVMeqjAnF6ufeYMqR445LPXQCo7aG8vuROADiOt3WRMKXKmFV6J
CZ9dCPZ6Y7lWPQU8RvfonxmFr6auuoA/qY09sZGxlfPbky2zCj0eMfWgxKlos8qWYzrBBqpnmtLp
sQokL7B1U57pTjzuR4YvNlMYw2IcU9ip3EgYx62lhzUCpTZykPkwLwcv5SoAh2LHW7rVxqn5e8f9
FlcOPQCa9SQI87ANaHrsET5v5bshVtghSIndRoxbAL/0adaDpZIJU69HTU7R3vpd8FDkAO9ejYtK
mT6RiId5UpvdFj7JoK4R2ntTFrATB88xn80I9ZaZ9MO2s++o+eOLYGC79SRppC0Hh5dnyExlR3Ar
PspwzzE0ZY11X0nKDuZLOKbVXAaDizcwarLM9x9ZGIIQ54JaYUA3HVWU3rFsD+FcsTiou4jNEKZU
nGdPIuIT4vq7AM3UUhqnoZ6ZT9J5WFNnbkOZMwcwTr19GA44DlAdGDNnQXjNbmh7B8v1d4OZIYML
2/cSkxc4tOSj60CAnRSb6drBzRBOe5V15tvIoA+nhCuxnGTBgQ/vZ2tmU9ruepxa0XWir++FtcsS
f9NZuMVy/mMEpcf+tc8gkaX4OmsrYHbRPWJ+KNes1bjHsZXuUoPlayj9Dflox2qIPzxgNFxSqSoa
Mz1bDUEzWF/s3BZ72oizbYfPxV1SQel1LSE1glX/SjiWsc6QfVpGTwtruc0OHUXVOfWGlz44d8oE
EJj4tQZvbrdwzeRjjybUGB6aHtNJYWBszkQZcyYUnYlhH6cm5YhYUANGqXBQhQM+zIUgDW65jgPm
dWZd8NyfgaITjJ9R2MLAerGTPkk7eAwcNR6RcHI3QCrh8GZNZ+KOCNYNUl4sP/jdmdmxCzwOVdYH
SJIw+R1tPoCJrU+ccjvIs+g5xWg1BCr18lJIpugyWzYBDAyzbXyT9TLkjY+F/Tfg4DbpjN8M7xbO
CXsVJNkHo5LHjlSKZMb3sRwgJ33RfLWtMNlLWQ9MtB/qsg1QA5BPNPiPmgTix2AQ0MQbhYXY1sCP
jH29jjsGgp9keF9yf21MdPy8/jFuyx0GlUtynNyKb1WbcBm12jc9y/NwEuIgZfaeRRUaX5/9JMfh
44j4Y00IEQ723GdmVom1aKpXp8QhazcxMbjS6EdHpIxNFh/aDIplYR7NHjCmziU9LffQctPG4oDg
4/dmPFSZx4nkDXfL1Hy7xujA92Oc30zWfRIxcOnFQkWaARYFCk/Onp8daLe5xSPYZzKXBVV5+Igh
6ZUp6hEvBnkzCobZQ4CytGL52kVWdjIw3Mpzoq9dnLiGlHRnbfJuD8BYNRsqDEAYcDv2a8gdvu5i
DPBrwH4l/c+p70L4j6/SVsEl5o7s8ZdZtYaBAxLvZ1yJLzyRb9uB6Ld8nvYhk+BVWVjRncDmT1tS
5MsBs3XEgG3Z3qsCX9swRHnYeTcsXNyrL+riFPuk56gwHK+h6d6BPpwYp/2kkQlgV7hspxaTfNqC
FJq+kxb3VNIcCSmb2a+hfTc7/xF3nGifu95z4fX+uUbra3pYqy4dySFzi+FPy0XFt4CxLM4ocaX2
fthdmnhAqPqdYZeLoBpv/2uaLyMeDAk2hZpEGTSTUulJFYuYDpQQNth2GTWyF2Vj7jcvreHk21IT
LuRBvBkeQial6Zdwyi74OBd78rysS9e/CReVcgQyk1NG033gJwBME2uqptN8zWDBaqXladHkDTIl
YyMtMvySmrcnGVdNkww7lVRPUYXgnMjrVzFCqIdLdh4i1BFzK95bI61PcTvHG7QM2i86oQzrHIZM
cvk0nfJxbGP/ZkG/czvQzJi/8cxbL4BFpSaMOLtRr2jqqAA/YlcgNY3UzV+zppNMzSnZmlhi18PC
4Q/FpHmmfrQI0vDYSXmDe6iiqWdKHMKzo3ufWw19Ba8dg5IjWmdk0Pav0OsoDtr8WjNPWi0jn7uu
llvD5mHm0cMhFPjKQdthLuPN5C8fsZpz5uVwWi7AVgi4NQJwLZrkyjTTJSP72ZUBFz+0Vwn2Ff3h
vwDBJk2EBZoNQyKFGZX9ITU1Rm7m0JA7EUN8cGigO9WE2QBqpjRzpjqNjmGuFhzz9gOFwktmqYMb
m2+2Jtb8kQJwJD2yTolXXRQoQxYGGHd5IF5CnA0NwP35x9hXD1JzcbMm5JBCM/m2CWXwZxsgs7kT
AbELlp+xN9SM3WCe6z/MHfCdrSk8YkMOQPugGgB6tSb1jBhmr2ByBUz51GuazwHrqy34vsR6LTTv
5wD+NfBSuyWnyak1FeiAB46aE8wBBg3AwUkThOw0ghsFVDhxH6xdtsCbAfU3EuhkX9hArkV9K0ES
U80mmkPKGtZ6VppaNFAz7QdARvw/d1PLmkfYAUpUGjdkrhNrFeMpQ9zDtxiw4MuI2dOMpNS0JKcs
LkUYyQDpQJIzkk+JbbJ/PDBLX/OWNXCF0gRmDYrZayZTAUSseGc/U3DNQnObLgAnshcaW810ctay
NQTzxDd+ZF/WcbJDgI6goKQBvA7ZBE6m5ve8Glt4SjlzviIJqGXq7clcRZfffsJBiKNHLI+kXsNl
vT8URA1oHtUG4BpqjxpKs6qlpFT2XgPGhKE+Z9vSPTmq2zRQSninwLsmmnwdyPWrELtkWCnQOrAc
y8V49Rpb7lPA2UoTtJmApcWRr9BsbR/UGX3o1dPULQpMNj0m7nMsOEBpYXMXNtWx4f22NLVbNvEv
VoM5kjrerxCXPBdcGrk677uANaGl/AFx4yADCKZWEExAwMk6t3woa/vJ1vQwcVPWnqP4aiyHRWKm
VzBpT/x2Rt5HZ1QjehSlSQdzZySKh6YKjtFYXryorc8zIB277eHeGHDB7A0budTP7FvnlJ0NeVvJ
JyTNy2KBHfkDniC1fLcXtu3h3BwLdPw8tA5/dprqFjEqaGhOsMzwErwPo/ODYwaecAOBsunUrTCY
+QhHYiFQGYHZFMTmLbw9rNH2meBmrcuKNdPCiQFVvHM6Bj91Oxz8mHK5j7mtYQSeC/jGFQmASNJZ
7pAUZ0e3EUGm8OFkudUVjpX482zsZzP9HeY94kY1ZXdTYT+m3FVBMfQ76bPd42DCirX9NeXYTY8u
pYiJu4en70yT/i5MMWQLHISo7u8ymG06Zb6ZTp1zTKL2yxw+Kd83z70iZqt0Th0+WSSpxEe3n74i
kOyN1SC2mVkSBDIeHj1yGiiWspscTmKm9to3o3nJFEZQfa1wWHcSucYA6mSQ/NP3j6rtO8T90cbB
nIomn2GPu0oFZnyzcS0z78i4kBwq2KCNEp22VyXyKcnHZyyLEMAa40sO0kacUXBxPHGf4fOFkbT/
CSNRrQabe7GZQUk6Q1FZRJNBJ7fpO2h2LH4oyuoa3w4EJNmFefn8YTPN2qR4gK2TzsbzxdB2TNbS
H+pWcYdYDkYWQflZ1vwGcf7S9GF6SsLxlgFUu1ZGzxEbNoeWRmQDu3dKBg6OjL7CThrspYfmpyfh
ZxzNn9Hgai5hGvgI3cXsoDs6PTW0WtB7arLJqE4V1Px6dlk/NK23s3U9MFJWFFygZkOW1QSlW03z
zs+1kw+vo8irZGtUyU3t084p79bgMyJG49KH697zslT4M07uxmKekdAG7cqk51Qexa/Co2OA7IT9
mY+l3Z7HPFUsH3BjQzW5bxd0OCCe/bZMjZdxTpg2eNjIV7x+BSlxyM3am6oHzRuX4nVZ9mlW/fSj
PFn4dFm5a+9nkmD4QftqihzcjUwCdg1W824folUJzmaSBoSXDJsgEt5RRPN9OWHXb5ocupLcP17r
V0ggsQVyw/R9mxZWt+upUDeBgZBGuKdp6p6psB7bog7wfvfkqp+H/aLsxzKb90pjheja2E6r8hwI
lvi9rattPNlrFiHphJ363E434bI8YYDAUQ+YvU6ZC3WUCSR6ZoyAsmz99yXEf2MJ4Qnx/1pC3KhP
9X/dQfz5dX/tIDyABVdg+WFzigHUkMf71xLC+RsCRk8GgcfawrcEuMC/Agv230zLEbYPTWCxK/b4
T3/Zfbjm39gaQDp4ge070nO9/xG0gN/If1pCkEVss9HQvyHKK8/jE/97aKFm3GTCcI8gAdk9wBKi
oikuCP4rsLRQ7rp3m2adC0WMl0UloOLM2rpdVu8tq8fPQM0w59CNpd8kYPqBdZhm/5c9JCDdxIPx
ZKLotAZrnSvDOQcN4EM5YBjkIV5B5gMWZQPP2SUG0D4SQ2bTSJdI9oOKHU44eVhbgDF6R4YIIsJy
W/BTmRbLK7XQA0wZDFbsfZqGi08Tql2ap5Wj1AshWS3i7lUrSuzvJ37PzEsvS3odClPHfmMAsjQK
Y0MsFpC5d69VX32FE+Zs2XSlir2F4gz3vmsfJevOcRi4n77olvAQrNBCWaVv7uo5eAnMbF9Y1X5x
rI7ZDhm9BoXXHF5MNTBMKh/ZO784Bfe04DUuscE6hLR1G8/tNMS2d26rGYNf7BE/vOwtyvmEmZhI
OmSzQkUI35v5r2QjQVSUBSovApMtG1E0wi9z34r4MMdYhRkW5V0UQJOp/iVrOos8M5O89UY91gWD
a8ukg8yXN+jPh3JM6nujcev72TXhUAkFcr0WjQuQQHSLeLpZkZc1H4oSz3i/ZcxRdtbeEHhLJHXt
71zQau6TDzh6XHTnKLgx6EIpNjGqG7UnpErVHmtcJhai2vqFeExTng9hkjcjMkoFe0bk1URin/R4
ARa+6Og8mO8Z8fRjSZSqfjvQw/F3EGNQOKA6X+HsOq7ZmHc714ETFDXfQ4ydYQXFi77bwKN1HbZc
1mFsEjs4/kKA+63qet4uiJt2g5XQb6f1OXVGnIqF82na3SUoLUbNNtBIHd6wC8RvF+sqxA8mD3l/
F4zF1cn2Zt4EG58DHBn3gLQUu/koTvCNB2tLDQZd9jyzaJ7do+i0XEiO37Kxji74hs+JHyV1hhC+
WocTcT4FBWnFdHCFFQJXBH8SrM3GfO2VE4k3PCZrivgED1CWbgFpkQB2Z9eqbrqIiaiV7ht/ekb1
QM7JCE2fEssoTULqEFJ++Cp/ikz+BDWJm5GPcbaB8dkpq+Wrk9l7K3lRin9XLUfErbcDfubkeTE4
Hcf+Aau6attKogvK1rox2oo5dVDew/Hc6xFH8+XZzLkyZj2e+3uOUSVnI75e2cTguUKvgOIbIMbe
Lim1XJhhiFeyZWNyPoabVGJtWPqX1Dc90D8BkIuRezO9WzZPBZORep/khYfvfE2Gbtx/proyazC5
w9i8tvYIcXEUf5wiYrBiEZySMsx3jeMHd0NSE4yyEOLQY8aOQww7EFIzuyIhl2ZVedWx4EZcieZF
zg6nCF92VJ8hhOotlmeXxIJPMJh407+PSBrDTVkLHujGI1xaHZycBLcsmi+Q4OrdCsK1ifTBLQ89
uwM/LI7psGctgnH8TMPtM3FEY48WbWTorao737CezB6PHbZpn3OYfCd9fO15yPyoEZvSxgDQtBvr
PGPULuIK3BQywPOX59qRt+bU/eA8iKW43z830qk2dpf8Wobopii6Z4VItBsPUd8eZW/cBgtsqTCA
h6SXTPsGS0vRkGVnR5xI5mweB+M8BeJEXK9E91UkkJJMjZbG+PawE4CsyIpdhVV8VAfuSeZE0Lpe
se8EhbBIphUOC3jQzsaX7zm/ysp4w04ZfdNt7hpntim3XRz8Eikp67Hjj0evokvqehbYYZDcmyPD
fd+BgB7Z2CVVDpmp4SgrxAheJeV3FNFr5mP9adhmtHes+Vo4nEIm2yvesEvB7hQG4ORgiV1O6TaN
uIvKssdcYgmOWKAM2yDxPitYEPT7XX5gBqRQeiRLwbdd2KRxDcxJxoZM7eQ7DNXvPh1f/HD6NJaS
TMHG+WTd8UB6C+vPSPI3aGLMqL1H3sHJcbUDS5XiqfLw8FNV8ooD7ErNGId7yX2NhQTCy/gz5//D
CDtJPwNF+SPH0iGYJE2Qjx11Du2helf5dLIMeeuXJfLcOHnHre6xX+CXl+5rVm7OWtW9l+CxXc/A
ebT0sNO4/8OTJWYhT0aKW/g4HqcpPNqpsyuY2q9FAFJcs1t1CXjEKIgM3+ScxhFgkU0PrJL2SnlK
Ol/AQ42VGlr7mZS1wn8IWDc0VANnPU/3FsmkKmpcuu/wzh3mCegZa/SB/2Snz/rgGDPjTk7+jY1r
ZBFwgvmMNlkMOowYHodofBaufDYGehFiVd/HxnoHo5lPrl/+QimMGwb8FoANU2s+LQaKcmIpTxoB
F7Z4VVlO0zl41aF1xFekRM49an7BZuMb5eFUHUfub/L/LvyQ7bKMPzrmNM0/mtC+qcP90qnb3GrJ
jOPGYD0qDkEaQWorlNCk6Yhz78Wnwu/qvVA2zQkGfDiGFERKMFIb2BFus5kjbw7LO8NwUAC2dMfG
mO/tPoNtyEybtxjfVqzhSVIRHSk92ZasP/p4h6UWOPW72YpffcOC0rPGW5n6bI8tfT8Fn+g/uL/a
6YOw3LxgY8FkgJRl/83q5xeb2U9fiLOdW4R2ieqUwrCEUp441h6YtxXbwOCeQcFw8YgYH/r0djZP
gXcTGPtsYfAZDyRXj9dd6brMCkM3P2IJeVNVyAC6Hntk2NJN2bVcXMhayWvohsraDE3NRJ7d/FrO
OxRs2YtrCbntSqMnsqqK70sVnIAfHrzWuItSnh9vmq4SB0NPz1CIGNrMmbkAWWffdNYvPoqwHWLg
87Sog2lEj9R84dpJ+9NkEqbHWoP55Z4viDjjqE4Qkzd3cYSDLWKBD/+nNW0kJoTDN4k8qLn/JIwG
xzeKnBK/OGnn76IkZFcy2dAJoNIZ6s/CRVnZ2ruiyC0dXPPtBX+wdS+6aSkem448m9wKk03tdEBA
JWY4NtrwndRYU/8Z0FtVeFWDGiU64Sm5WFn1jLre2s8RTx9AmL1vWkwaVd2/G746PCASuOZD8btq
JZYqVXbCpx6f0pYGlYYuSdRPPV09F5gKTysf00h1YVn+4fgeccVENZth+7zY3lV28tIP9NN4zpSr
TVqZrwQbIkitkXobSe+tPUccsgr6QOHrinGKAdCErz9B32Ne3Wdx/ZS6E8a8LPRVC7aujAn3uAlt
hDBvu7745eOUtXLTciH/z7yYxmftyvvc66fTmBAi0y8vmg6ypMi22DS9cA+ZSPNYPaoZux+ENWGr
nsyuvYhsfrApJHuPo2ySiCnCmW8taW987IVN1RCDgrNQE1v4VdxZ69T93WYNitulfG1D7G3fUJnS
yQLLpIwatqZLXK1bgEskyC5qsBUUKNfSDp5HC3UN+qW70XfO8CwvfbJAg1ms5eXMh51C0niM4ugb
ylkp09JjEXYsVlVkd6q7YPfiYosRfhLWyVJjNCT3jM8ZXNogkFF78CPXxo8O949S271bZv4CBLxX
o2lcXGDKcrQcbL/4CrqxOdOSnVxaFlHkj60L6uHixIp7x0xxD1Fov6ZO1twV46sDuMfneagkUbCi
1gAko+1gMxrJvTf7d/NMrZTbKGD82X9pEA9GvItuZN5XC5PRR8Oi9h+ISHIT8155FKf0KQ73psp+
w9tyJ+fdR0syfTE/ztLBbeTFtz56KS6QuViFuvFjUIZ3zP5PSxd+TBWr3aR8l3pr2mOTuHK8+IWi
BTs5Kja+V6YU3dDsGw8VgYOONQTyI5WweqatQ89VMFHLBmObp05xgwPdCy8KuVZE3NqdpJka5+6A
XOxEHoBJMhEGpz4DJQQZ73KZV66TMcoasIKYzOl3nnr3caeeDVQuCQ48d3/+Ucwpxkas5Le+Sfnd
spWvLAeTYfxWwTcAymLBLqkvPXmUchjXM55dqpoKMDLrodN+RMUINMGNdpYFcpogxo84m28GGUwn
g2sL2wlcakNUD1vs7X7lSOf5Xo+Zn3/XLTLlfuF/+M9bioWagnG6BoJ8EgMhaatMAh1xXENBAhiE
tGt2YjrXsvrG7zFkjuMatAEYU81YkiBVc3ZpVhxn+M2brjXCy+RqLNJDu08e8I6H+rrgBH8YIvc+
KwLzlLiOuEia3VtJRQH/al7GBkUUX/9j2PriaNXBbehHd2mHXDbl44Pzk08LMg5YyCpMeUGxn/Lk
Np9CzHmPmMW+ehH5CYSCBZPNs59J4IEhgSjs8XeJyNFQ9P+I/54w+tlORrTBLjzgEoTqadL+dThE
wvoqZxvpH/oB2/jGzQvfpGjbJ7DlQQbODS6z7KSVnK2KSIJnxwPxkcFwJsyUxGxLXMAuD3NT/hpw
5EUA/2FBhQCE2t+YSuK9MMOZxRDCvc2EEcuNJLB2o0EqgLSWA54mJw6ocA1AwyNQMycW4GYM2VkH
MWhUyZtFPNCqB2fYdK1/9OrEvamcl4iTmBusQJAbw9BB4BoS0xdvDKy1UREwYbGqi2IylZz2qXPM
V89IcGPrx2swmIyaBRuONAg6bGeiUkdUcB9p+bckcplt0wrV+Ccr+NdGYUlf4g+ApmkGGmk44ivx
MCh5VwztTdNjn+30eKjkQ3AsbGM+YKKXFMaJYfKNqGH4geAuVV6Tt2xP/L10zrHIATrxNGGgN1Sf
FPRUN/VhCMhXdxuKzADuYRYvS414qATRXfdD8EGKCkV+CrLfEoO0ignraovD6PO19wOXa497sI+q
9cBW0ZxJFlFt8SBDT62dGSkBJlY+GjPzrnVS0ob7Se2dTn5KLNTPYvpefHff1zO6EAtVUiLfKVys
TVbV7q1Q7o1rzGeVju9gp6R4NCmxhTO35VQZR2UxvSek5McIjYyKy0hAuojSjO8Xl+F2Qr4pKeTN
sMmxLUdRNDxOqBX2hvL3c6quQuvxc7N4i2frt+lIm8VKbROfULDHE1+IRZgNhyWkyoIthCKzlv1D
ugl6ExFJXkxnVCU2wUW9nb52gDfbPmWzWjJV+g5wpO/yr8rKD0qCHpcmtLlRsAIuCBbatimNOXpK
lkiy2QmrFRsSCdi3lNNLDI7pTQ1KOC/7ZUmQcSd9D6SI9qOC13JUcxsUDBsMFhpBqYx13RlPdTbG
mz7N35SrXmISdmLSKtYIfx87MIaV1+EoASWUs69urR+zGPObHqVBYKGfExGZhfjg8uDV+d5tbHWe
MS3nSCpcJ9zG5LNs+8bduQPJBTaZZ/i/3i+KxRXcLRtLfKSZPjCyEczggXTWIje0Tj05zX36QLGK
4fvvSBrhvkwbQGSzX3tB9EP395bMc7jz47rZOHNxiNmwb+uA7eHsR78dsJD1kAlC4w0ThE+PBsfp
w5TGczni2FqVg6DDUifPiukOcKPAqPrOnibS2Kvq2+neHG+cCCxuPpuA1Wo4479omO2vGYFXbnbe
Fud6sgY5AGobNmgYhHOQXo5SjwmZ5d/0tXesZvSrLO3jLQ37Ds/cu7Kg/2tWmBARnYJUUxHW2L25
IWosXTEpaT/kBc5f926ZfjAIc3agq5S4JcyrN75FcYhKSMmfqJrsPWO3lZmy8RBj1YPimWhvv7KI
HbBkhzksLzPcHfq6wr5VFrM3k3FiA39D4Mym9wbe9DR+xpHMowdLzUNbfbgwI1AXhCnCEFyIE0LJ
ZDG8mgQeVe19yiSW5wk5X9JhPuoDmQS4JCAAg8xITbFra+HDd+k/V+IcsZqcCeOs4+0U2y/O0pHq
h3NZhj9zRmsItQxshK+9T0SZr7hUgS6crnlJnblCRhbtqzI6h6yO2yzcjAknQ2J3zT5r94ldM6zB
TcGt7XyXO5BRtpecTEmGQW0VxGtnAUOasdkQSfqYTvJMBsLdAMzGnrlnyztgwY5uz4C+3ZHH9Vzr
3W8b59g9jfxA31tuAjGnG8kqQ6t5vxydEUoNYw4FHnDyV2YTFSfLLR6Rcm321TGp+aMVYfI2DUjx
hMHmqfdYOYpmGynJXkbtvaKi2oDxLmqGZWVxzTx5WxG0Wsb3o0ivykfEAZCLgWSJQUhRR9+AIvUK
9QWyUnHTkC3dll7OMImeuEGVHpoPbgvsNIQN6+0E8ZkmamqGn15ov/99l/Lf2qWAN/zXQAeXx8fY
sbCvq4LU8yz5wTD9j7v78fsf/wFIwnQ9we/wb2SHxMjTDGA72KEEJi7mf21V5N+sf2HvvHYkV7Jk
+0VskHTK1xAMrTIjI8ULkZJa06m+/i52484MGhhg5n1eCn1On6qsjIxw+t5mtgz8kqDsjJZX4Aj8
nv9UVWwHhZh/5xBhsuA9/Yeqov+DPZJtIaqQPzdnvvr/AqKugUn/N1WF/AiOI+gBwjZV3I//Fu2o
+ZvFExjZZUsFOcFpMtE4xLcFEl1WgJFTdBTSsYVdPPZht1fN0tkZzTlg83VyO1IfYkRiGdu+OAbB
eI2ldfYDaJOyi/du3v5FQUmGNBXLAn8LyUgDnJTzSs8JaQkS7F7TxNoxRGjFKT4CYyCqu0D78dpa
HOrE/uwtjS6xofFQfm6CsSC3gwcz23NSyzehgHpozBWAqUsW2tv6aOSsRblmffLqpittEpRrCG5D
IqH1oEQkhQwULxLSElShYdotwmE9BmBPYJxoVNiP2I4VuXMNn8B5GcMIGJe6Ej27mX3J0/Ab+ztZ
uazfdOIxUoFBIIPPoLNClXk15fCXmc6PotLyK1UVu1dnbcPQOQscoXw9ezoQypCkASggchNWaHi/
3RrSRReBUYANdcy1/nVySHhKPPuda/wVRfAydfmTOfmvUmm2hFUoHXdDOiCis9IrWKKQjI3cT9aN
Os6egFfV1e1lphb4tmOaQ40eTJEGZ8umD3Thz/zhUYweJnOIVNShB5n+2iaJQRVR9i0QJ7wx4g+S
aokVvXE2UR8Jll/YwHOVPinNqO50vcIEV9zMaxxefXxjniP6i82C0S4KZ0XTB0g6eKGV1nIzyAcu
HAkxncpRV77J05vH5jiDD6UEYJh3WPdl62I8dkseCIWD4bFRQ8bFRRer7GCS5sHR2215dTjsBmqh
9XxTV82jCOTVtALXI79x4kNIHMnp4pXo+5eozzrPtHahU7meG1t3mkMA4fi0zjetYI70rSeTl49T
PPoa6puhExTISxy2Ln1xCxvTVpG8TSnQErpTX6jbpDiQVwL00771b75otnrXXstg+siqMvCi+jeN
IMukrXhTer5Uw/L4IvzBS+KClfHkJiCBm2Z7T9rwXmq8F+FFfhs9NnTIvPfJJQTyz1/ywrg31jkL
wA9SKxhvRMlVfuQxRDmsrDSV0GZ1QKt5aQrxE8Wr1pFfAQNflE47O3d/bSH3VEZBoT4ZZn3LpP3s
c4/D1eSecBjx1MgiAdBQPoUhyypBA/zENmnhQKjiUGIcs1lMCBE8j8YIlqAa72NDjekgTS4C9nZI
XewYyndnHdMEU0FkYa9Vi0OQK2dJUhSCyckkUXkHJlA5jvwYsDcMUXJJUjqgizTejomdQ1OaM+99
gmGzf43K8A0S2dmFW5TDf3QHAxZIOIFgoxPuxIIkWgHlBSWu41LKaXSNsYOZLvU9UsKJnjT+tl1/
VGUCcMNuLtAUvFBXtqz/txyAp6FJdMiJmceVlA8GUTVpn2KzpMU6rpZkrb4byaaad4uPJDHsh7q+
wjPhTBQHrSSOVckHRRSEvUqcZwJH0ES+lyZFGHA3J3RcwjDppxzwCWvGaxj557YOnpwyOsOP2OmU
gmoxY5FhlmeoUjVNwD8GqJarDyg9dVsHaRVXGTl194jDlf5otGTH5KYGXW/tFuK3ictzINOTmyin
wi2dRU0ZMsijC8UO7SYeq9dMAULQdPEjT99TI9hWbvWnNNZXXeKIzpKSvjwkjcQaNnUhcK4RMeCc
gmCCewN1y6Y4yNdv8B5CL9LAaVYlmz4ldLx6LD4GBQp2FW3HXgE8Z4LhxHmyq6aw2Jih26x9xV37
zJCTqpKI48xkftScs2El4zKlz2DToTzEDruPSUAcdsnrWnVDyeMMlxpRzk28Uxj8A3yDW65TfEr7
Zm1r9jGelLeuztx9TKk9ZbK0tSLMizUe22LiGhnK9rk2jkUW3szOoWqsrtZxzxFp1vW+iQyAoX4v
t8HUKEufVpsNl9aTnbWnXkw89xxy4nZASIipmptf267Zh7wlCPJeaQxUtMa7mr6QBSY+T5RpvjFj
OLJFywc4sm3JnFgGB2yVi4rfP+Y1b1sL60vV4REI463rs6PB0UVdeew/l88KpuVQV4+UWgIwIdAQ
5+LIgmWdq+6rkNanqbS3SA8ubY413zKXIhvfrTA/uU7ymkc0VGiOuFssiyLoPYn0uuo9zXC80i5C
E3d+SILgVvbOo3CUVVWDaCpxGfkGayaXl9oyA6oUU/fdteQjI2pjBpLlbYXH1X1XQGIXobKh+eqD
Oo9I+UXhB507bfNE+c2JTTACUvSpCKL+JC8SJz/pWbNW2vGe/mn+hDjRrBuFxYZUybLHQYg8bSMy
4iNsq1NnxM+22MaKeTV17df3xzNOlENWjjzjI4+zhM7L2j6pamODjiVuMdXRI+kxNwTfaoCGwA4T
n9ory+VbzZXDdnd9Mz1P+B3orZvTb4q6Sb9V1QQ0FLzrbbhyyp42SWpLt/kEgijL9gkQ18wIf/jz
MQG20ZvF/mO08l9gZi8JjMhla9gpvZbOT+y0e4ycz2WXwvGjIUOJ9qTtIZfBaqX3g91I4kz7hD+N
mlZj7i+/oxkTjEvaehuQpHR1aiAbhqQMwzXsubakBzc7Y70TV6hXKX9rvOHpvS6ZkNZhV+6l3VY7
S5HZqRPRTxNaEdAOw+bzEF8tN34jCPTVxW9oRfdCD7/7Mj3Q5RbR8EoC/9g76aVEqmo7zJmseJ9i
yyk3pp8h0M+/lIqRHPgKR9wy+XYcKx/4mgpBm+dzFA3mWpRwLYneMQnxvUTiAynzE/bGB8myfVxx
6Jbw/Z97VAkYf3Tiqk0pvcRFxlOdaWc5hOZVGezir0ZXgoPCCJrOBuG8zS5DKTDtAckf+2MT29XJ
at78YXbDsjtaKPParQYPgDuRj0w5DR7b3PtIFiCf9l3bNttsbNC53XtoHmoW5B4SGa0z8j1OqneW
KeQMgMYMMcuLVE7+0opH55YFbr1GmxsqOu5Qnh/O3JtCQ/NuTOQpbrpfjNNL+gZF063xBLE/Kwex
H3Do7ittpFS8yR/46vqDU1ruivbOcWGUlOI2A4FAPQ2y0z9/gXtCWZ2bv1SyvZCC3fk1yqMoOx4X
1a3Pqjuv268ebtUiDNepq/7opv8YqDabldzfBrRZaGhX7opkDCC2c/mKHM+V2bloCOo4sfUSVuW3
lWe/6AbU6xnBsI7bwDp0SQnnuyqoX+f47srPSlglVP6aGu9C0P/hNDvssGJTxA/MjwwD6YXEGM+E
3Nxp6rCsbTxOLXVL2LSzDSLaWcWx2eJ5xyKQHitjLBduL7nyVY8ACzfb2TupLXLGtGLgjlkn/fAT
5Bin1Qob09jdW00zHxADc/1DTcku9Mj+URA/xu6dDuttWQyvRWR/TKLYTkVGmKK8s86D0+7GhyTE
39Hgoa4IDrMFw04k9HSALjrMDHxMwqZDujcEAq+7f3pxqrnSj7nvAmoQR9OUb9JOfgmOcj6xliyU
hK8t3NcE1axQ43skn6fK91jQ3ZWYAlyC6ZpXRbxx+TwtGO85+KNaWWnmjJAK/EOjZjROVMBiUtSr
DYDb2coDVE267kdoscWfKOImTN1tRjM4aK3NyD/xgeC9vBhA/NB/wjVSFaiNNSExti9cH1pnvsOW
V6vOryb+hS5lH12yEmIxTTWgba3aKW+uoZsclC699PMlOxDbqANyTXnvDzlWWnhHXGLNjIFhq0Dg
zeGFaC55bD1JDYVJi/nsB7H9NP8PKyhXffxUceQuJyryiBDF3wmzF684v9QE5FgwE+COkCMrBDse
4tRb0F5CB5OHyFEQDoHdY/SvZZ5jcsDX66UoIbpP1CSZHpWK4hrrVbloBH3CgypamLY8OgdcwLsy
/0Nq+m207MZ88UDaYLvZh/MXbGtPkbECHkAki7bqHcxZ1Us9wcvVSeGrLT237GOm0L+F/Uj91Dtp
CbTYLgz2ij2dVYgaC6BM3SKq9GNfsl8NGrqCRq6q9l3MVnEq7faj29rniS4eLl4cw6q2bSpaaxU1
vYscs7RtWo8mdbg4DB2Ilri9AlLRN1BnSzdaD/QEmkH0VIyUhRcuuYbMHPYWGoY3xAOKOl8xzj5U
s0uubYckm2WjsYrYrLLld+UBwEOxsnFeVE3c7/IaNzvPDZs3qftia/5RcxrlyTLtemVjSA4yhchs
rL0nA9vYTtY9BNCDaYMGzkNHvceifANXap1qqzFP4CO2RjhQ+LywSMCNXDDWcERJ1w1Jvaons18Y
AdaL1MKjzUhJEboeOUvhKFtNjSDqK8EpbsfgjPliNUYQj/QK8g5/3ETkH9ArKQ00zG1LO/hUDZAG
KO2IMKehHYCRCXzgg7qfngtuiCsHCRgFlvsBdNO7WWbPegDTxh42pSz/KIzF/Ush0MHndjuSs8ZV
xnqMDM+u1+zs2GZjdrS07rMceyAEwwNoGEnKP9Pvcgh5Fhct8s/0+jQHrj+HgFavZdc0e5U60lh5
Fl37ohBG5b047kTNfZyW3oj2pML1cK4dbdbfRjC/e8zk5qjaVxWUYmOZxtFBiFwlKe2W+M2fWM6O
bfUI+1yuFATMdejPyJreHdZKJzWP7t29b1gMh82t1Uo6pZpgWdlKezJpmgW4uYz07Kl3I5yGqiDe
EDNVksi+E7tY8DnD95MArQ4qOR2cXA08TUTwyhxOkygZVHKOU8iUCbeulFwZ2wQohs6qpaVCbA0c
FSD07AnIS1byWMdr1vUJrdkZWukYFawpHXs9xhQUp0kz7Y1oPqCJ1GiyeSGDCkutik9Q929OC0QR
OP5TK7oD0yiY5Eh9oj2VYFF8UH39mw3PjKZ+KaSaLaeiGhbkHEjCwsDD1L7UzZj2Hg3xrAoQLFyV
18No9tYo9jZlab1b/VYWQqhaPBfCvnS6IuF9zIYumyNHN0CdSl/rn1pjsq9lljAWFPi7+vRNq4wb
/fXb1DGAP8/Mz1TNGTDigq7b4EtYIbOjn7woWXqSyWfWhpeqwxxIhGuZDxaahWKQMhnIPkHuT7xx
4qJUREO9ZV//TNL63e0C94Bl+OEE5IN96BC0XafWelBdykFNZ0HzH9qciJ9L3bhotbJRdZ5Yk5l7
IXUi8E4rJl5MD8LwfMH72RHNb5YHDc8o2k6lr35Z8G93oeZ2HgEI+JAiXgeG0iyT3kGJQwJCWUOA
UtKLkXOZKuR72Vv7lLRUMbt4W7/+1VWSfeCI3kTl74d85o86RwTuYNi5FORMFHKWDjDrsCxPY8B0
NoTynNbjGYzvti+YOkXtPOeuyvN5l7rd2Zy/kg9uj7ylP8KCKmGnuuEAJNyw1mplnGjH+cj15NF1
T4YD3yLR2CLVeX5t2mMuUEaGJq3PFWAyWJjpIVbqRyl4EZyJSmTYT91E8tCpdOpioZbBg7Bhfql+
DPgpNLaxU3FpnqZDZJF7VSkAnDAHR0rzrLkV5yrRM/q5LviTKM/KDlHG9rvTm8MkFCJELnDCZK5y
ty5o/F9l2l/NomA4H58DW7IIp/YZ0UXWpyiUFye8VTTptSZVL2H0TruONMddNwQfBpuktjVQ1hzK
1CsygpFmrusWx4R6h6i9ywLlS/a8jFZbbom/3RMeZssoaxLeEsNtCEPt0NVzFaKVfUrdvlO3xkeI
h79myTPOUOwImX7SdHuv2uHersrbkGvXpOXFKLQMUhxXLwNjc6zy+TVYtjE6YvUGMuNZiftHVd2X
aFQULwQVx7hULdsybPJXA2txSAFMot9aP6IikA4kEiNPhVrUp8acGTsyD4ntkPy19YTGSFaKWeTO
4G14Y+1rqwwLW80+y3aINkkwUzVcd1j5k702RXfhW5CSG01Rl2I9+NI5tJgzFlRoiaUbEZ5H3gYS
nWXuSnbFuQeyviscGzOLVOytYabF3mysl6Ihlol79S0uxM414Y7Wilxqn4OW29hRiZVkk3VT7LHz
apikEzhFGnmIX6svcTTdgp5SXK2BmoLuJkXB2U2Zdi5Lcu7ZHL5OJGnb/htXOJ58XJ5xx8+xN1Jr
Fel9c2koGzwXIe6IYuq/0nh4SWv2DK0a89wpAnzNTU0pW350J+s7FBIqgu9NxKbWYa0ehiFfq1ws
ewi8kV4dh6jbB017cKb6u1UzRGLhqycrJrBV0bw+6rBECmh8UnxngZCIb+EhQcw5dK7rpe5AW+cI
/KPAnoKG3q6xDH1ptOOsLfbF+LVHsAc4UjCwqstmMvENtsz4bFXYeCK4YhDua/2jzngIjmrkbnCe
JB7BzJYNsh1sGQ98fD8lS+9aJy2kXLIieR+T6EPpdbZr6mkghEfOdrB3xM7qm1K3u6yhl1FruVL3
Zj4H68q7rYSPrugvHK6QZ9gaTxLPjohuE+idKu83AJjW2Etsj849jh6ahg0NU0v6nNX2Ux5GX4U/
8SAsCx6juv7qRHzXpqs+WaBoeCBpz4Fp70aaoLahKNYqYALQdk9sdh5JgbVB74rWa0oASkG7EUp6
UDZh4l59RexNYTPDAtO32GVmNehbEOTh4f9Er/+R6IUw9d+LXtfiJ/38b7QufuO/tC5d/MM1EKsc
k5SOrjk2stW/tC7KUNDEaDpxbfQk/q//Unli/IPbto0MpfEgQYT6r1KXjo9Z/f9FwuJ/RzEj6/pv
UpcB7sEyHFVFPbM0Q/s3qSvukJpbA+dK5VokqglCkX434HpQ/kS2mAYvj88jAebsCKWe4obJNF6n
osYtKaN5RiK9CaYGZKD66F3jh/38sQ3D964JilfKB9Z45R65ywaiVMxqq4YhCkzLwR5b48avx3zF
bMYg0i8DlId5I6j3+LB5OkPNLmqlfFbnKDzq+YyMytkmdKI1P2SPed8kc3HSBqqipqbGQ4S1C2BS
ioaWvudO6tlFjFsI+hnV19S6cNxPJch3sCiQCTXKK/gUpikSmp8wk/nCxuvT/jh0dq0aMgpP5C3x
u86XnjjvPApIvooEKGsspb9yJGRLJ7L/ShpqtqZGbIMBxTEM7YDNhJhlzkAwTZAXkrRk803dYEMP
gTlC2olJV8RMX1Ozm0LgntqEePJQjlpILMT4cfVzC/9RY/ef3oYCwojTrdXgnzfdneWP6xTKYwVH
LbPlGrllxR+4YT0OGPni1Kz/gq3OwxTv9FIxYEfpILkz7jL+a4uQY4WUYlnjCmNGDpAmJLYKBAA8
Oxv9YHz2u94/ZEGf3g2nWUoQzw9ae7tL9hgNQM51HJ+rAeKQEWOLbe3vruUeag2MvynsgnVKUQV1
sLOJkreUH157pvdNLLlbUFroFu0+kumWxZjYdF2MXyocJMl9QhADT0iSMSzeC6YzKmYkSUhnricg
XxJwe18ODRWOcb0WOCXs3iNt7AXiuZLs5DW5QtJdQBfGdrqUAwswleSKVg1f8VjW3PfqcUMz9bAs
jES5a5heCsICU1TODxhmLx2b5dqEa631kD3D/D44zz6jX8Q6QQTYgrrvCTImjWCrukcmJeum1XMT
K8oGtGxEooU6nIo8XHQ8Mwxs3qiFeN0WNUtSvQcSRaDU7mawCOZfg0HUnDlvRPpxUgt9pXV/mOC5
TBbLznghVLft21VRwzWanhqFq1vwRYSIfAI/V/OTuz3GQPo3im1jUtNsgHNy2LP+2AIaH2JsCTZ6
ZPXasfsIJxbzSbrNFLCb0X4wP7K89cjU7nzzm5vaAsggiSEC3reUpNVAFq8xuOZQFNCWm9rY6vB+
wAHEtCiiMgx4LHJ0G1F5PVNw2uuLiasSpCfe/W+YpmODeac9R/MF/J6Vr07F8KE2u5gyIwjJUBxQ
r25ozGB6yJNhsSow0pvutIq6d6pwlxlAKp1vB69+ZB9Fc6OvdwE2apWoHz1AOyp6aT1DvQaihOyk
+HfGey8t3jpytBqx/oZsUEu0aBiCZU4NQjZHsyd/FeUHnVmb6uBsXETjZqS1wHdA3loXG7aFsJNd
DaQY9axlfAFZX445jZUENLBnp8+mdRvlRmuPanQw65XpY6fsV9isvbClONnY9A1kK/Oj055KVpFD
bOLyY7larIppPd+4aJVkY8l44q91yLMuO2iW0TAABB4/Uvg/Bs7BrD0Kib0Jx7KDbhH9gHEh3AyT
r1yFyUdW+it6pBixuOYvFTbPasFh8Flkz1FeQUKnC1hN10ISH0KTMhvqe6PKG3hp6IT0Rzo1wO3Y
by7rAsyZJS/NYPLf8FMp8IIVlSc7thUATTQ0TyIG0nmdWoeMyrlsYnoAS2KM0TFnti/Lt7jZVdQK
tj5LcCIAvPG0Q9D96v61vPpsGDsc0r1+mlntObITfbGUhTbmoYcP3eL2LacnhQoSK0xXSn2w/bs+
UjzMeZ8nAU7ZexZ3s45Ac/wzIFyj/p7I8w36tQp/qmjfsIqReMf60+j++oA15+1ehve26UEcEhro
ycRMqmficB6hi23GPFhlvy4XcDYEu5QPcR0UK8VsPcv9s+B7AYeFm2IuTetXDZul06/bie8iDrwq
388Kl2a8qJB8eJzJsNkzuoU+jveXHPaLydSa6F5U/rUD34BzJuZVGDfOOxynnobj20+HZcbRre0L
7O0h2RdoXcy9O2RVNEdynWtbocQOhTzuwV9vKA0o6jeNbXaffpN/g8/mLPziMfQHfILOuFGjZj2/
daZhzq1qbJrJoZWfQ8TZ4WFXXVbZ3qVtK6C0yrp2Y05Q6a1O/njQsq2Crc1pKSJ4KDnvhrhZZNUD
gXJZZjuRsMxm/74N0g+TZF31U9CQWbjsf74tDCsQkkVJ0Y9Z1dCgOjoJ7SlH0EjvDSUiVwe6y0jF
l0Z9IobX7nvsSzD1zIA7bSToYjtQvUgfLlgsFzj7yNmTtQs3CuCwFQMRc29LXCLjW0ynX1rh3q0J
IdocsUSn0vSfXfPSN3Jn47B7KJG7KvsMPEsVwKqvxh8g+g4ZgblJJqje4NnB7CuKG4qnenZ6bc/8
nxzZG26GASMKkPYX2X7oeWyvc3a3q35YxgRAb5WVB09G+u3Sob7VB44qxWgJ51k6G8q8+0Oje7UI
BhHGnH+CtwLHjoisZ+BrzgZXjGcFpIu6vPnKKhZdGfgRo84Sj2LCDBIjBz7QGqD8eg8TWl3K/qi5
l0CrLqN8YaGzMviLCBvuq3/TIj4M9lJ3+TpmTuH1s46g40S7SP2i8Ymu9qc8OUp39GIb9d/5wyJh
q9exSO54kVYWYlGt//ntXJRF4Ln/a3EG9fdKOWKtN5T4RlJwiZ/IZqBFXLwnsbXFlrOW6NIRZpoe
aoJN1YtlPDXcEQOTww06uZacsNvS/X5m60+11ELpRl6N8/xwFGm/qh1jJj0ea2KQ9F7sk7ls2kwh
vBYqkU89ynCqq+9prZ+njLV3Wyu7ZPIpMjCrEhRiwTGPx9sBdGfR55wqjvbTDOnGMGVy7Lpl7IfT
tYqaXahw5cnsmOejlYXsQUzzQCsLid16ZLJfNWnVX0xJWIlZ1dkEjbVlHnQ3Cd3Xga8eozw5R7gq
vHEOvxZ4aoCSWs8UxK5VuzJpT8ACqZcl2yUixmWLvbnVK3M9TIS+elyU11SJjz71WOXI4cxnYa4x
jeENCaT+vhm8dAwetCMUJ13W4bpLWMjIKT06gjTGpBrtk2+cqz54iiiU2WgBrlKiBlT0ZfXIvYh2
WKW1LnXGEJwBz0OXtNjN7LVcH0DFEnSYJ+lmGMtTOuXbwQdDGVbJF3Y6fb4QaxvudDvXbiZ+UmQy
FJY5lBkk1C9lBYwcoCmx0mJfyD60sQvWTfw1muqwd2FvKvRlbJqkwgOTpL8apk4FaDnrxpzTQ/IX
4tVYVY72KCIT5Gl05ZtDLXGdAU9o5NU+z/e6hn+CpswSEOhIZvL9VLycy0zAxBOxtvFDu8JC29qo
A9sSlxyyRegsmeNzhBmiOQG+rSHvWCfWMwF5cHdKW87TCTfFQMUMpyQCb0QS4r0JmbxNOEOIYnOF
PZE9GoWKjEd/rRXveUv4Ko32bkBOK8fctWBjMa5yf3jpBPND77BSxm/zxiDOSsWuVlo47Kj7flEV
52iwmdBccjFulb2JvJWXIfu1nPakgJZtATfDJuA77ykOh3syQ4/6bDsx6axtlSqdLjK+gENi3EmT
M+AR+pUnw9kMI4R6lvqrWAQfbRC8hDohWwuLSE4UzMZqsOTH+ZLEuJ58AZxZtweXlYZ58KP6iyrf
YMeKdJcx/EN+Bi87EUJZimEis1013EPzivdJTE8CkmK3cCeuLbP6rDjqjf3mfrSwS1SDUnpaRcvx
EPwFAr5rAQdHCfGI6LSRb0F0kfsc7HrpS7ws6ljrWzUmad/QANdhRnZz5U8XxJ/4oB7H2HytsxrK
S2N0G5rYYq+quOmbuRJeLQ5gMNFQz8YUvG3xYWq+FyQBREiNozDMBrqAwsFZ8A1TLg++bdVQabVr
DDzNluxeB12nk8rxqSAA3XII9UMx5ZdCIghR4WOsY1tH3BzUex7JeitKiZytY6IDOEkVZiy+ykyp
j2NWyyXot13kDPSvjONzVoaC223zrVYmGySjw5TfjceobYaFJBo7v385QAVlNpTHzXLrkTRO81Ti
SolCMqK6NgN4iQGH4yS2ABXxPpAx7rphhVpGjV2hjCtbeQ3nPECZcKGNyDBxBIxeMtkdrAE7Pjj1
ukBzJN4D3SEx+KoUwlF7dAtDmyEvfklba0cL2Kes4ycAz7R8+Fb3FOv3OiHMju80NsjepxY/3ASU
nki+olBnUQg3zqXF4pFkfbIee3gMlquemsb+5NnMfOM061G4zCUJluu4xlnjMihRaMa9B6k0oBLV
MvDuuy6eAK3RH2phvKHaLvqCH1aBzkdYC5daGQworUl4F3JmnFaYoXqFyNXQxSz90PApNOaiHSsB
gRzbsQ/lNHoQDo1zMFaHQjvHuYmJL5HtvsupZKzpAuoE0ib7//Ytw9ZjuFH9PHBfDFBRrlVm30pa
nx4Q1Namr5UXiJE89O30mkzVO0+4fqXNNYoc/IZbYHpwSK8Jn16wpAciFUUHSZp6yRsl9vpObkWX
oDzT7WQYyYA2Ey1r3CXruiYFYwfDR6eYBV6o3HP626hTVOpobb/UJpCRNgAgP070yyCLr7ZJgi1G
FlbNIt24Jnq+WoOqCCcrPDv+F48T3g52Qc+MFgOsaCW3MghoyKYrxSDJJK3pA+uC15ggdKU61FeV
zx7zV3wkmbxu0i7fTJX6E6d0DVqkjZdt0Q+nCUWNsJJAueRNS+zFPYO7xRKVrceU3jBNG67M6ITl
/K05pa/czSihMukN7abA2oigQjzV260kxwauiC5zm3sbNbBKm9zxyww0tBIj5nL6FOgczbLKVjVT
3DWS+YdoB4wkcbdSRUw4XpYnHRlKxqwYsj0pejp76jOYkT83Q6R0a3fXFNWj5znGs8DItu50qnTj
haFtE/rTzeAhlNfs7TubHiJD17nx2jwEIlpdqYmIvtJZYMiy4a+trW0TkgORnVRXsAthPZvhH2CO
lSGsA6W3D5VQ9LIF1ZZ04KArbkv+VH7HkqkNXiuLoXgfTPGwItmtatws4lzZBJ2rv3YSqykYwOhf
/5hqsyN2nBfMun5OcQB6HI/xKksdbQUj64stRwATNK8uJZMI4qNyHd1xn/MIWg0uuuT85ksn/wHK
hcM/ARip1K65moIOAR8HTe00qMN8CLj3tW35g7KPujYeczrkn+F4WqsiQdRN3ZMTx192B7CCxLK9
6lRI86NmXImNPls1hFrrnIY6DcRZZ+Hra5+nSdzbUJZeNF1LoKC9geeBbQR5or+4BAEyFfZpmJSP
LrJhyEEk2U5q6a9788mY2NNtqWrmEAzUjwJ2zool0Jc5e6snU9HPdaIQ2jQukZUE+0Hvn1jN295Q
mKdeT2+RcGMvrakvU22H7Y362jfWTTY2TP6qPtPl8Uu77LJV9MqLWc558GcEvgTx3GstA7obbl1g
NF3SfOfxtKsqnBSW+5g7Wx3bP9dD/lvH31OQvmUumUY/N7249uF7tdiPOz96iUYS07RppR7AdxLA
1ih32Mu+xlp6k+OcGry4XqSbNFhegiwNNiTMJdd9VBuF3Y5lc+kAtreNYXiwjBmCldX7Yi/gIqjC
2viKgv5qMnUWhoeXfJ3LdRlsMhAMVmKdsmHEElpLY9XWbDjZJfIhkRWVLmZeLUaB3u9WxLWSHj5f
E5HtdrZEbLJ1IuVR0ZI3I3pVNS4ZoncnXElPUT2np7qn0eJAr5xdaYnX3DR+bLslI+ZHd5pwi+nd
McF1k1mTizjTNokrr3H+RzkuhIE8FOewau9Tjb22wbB5DG2Jy5K3XRn8Dm0DxlGHONHh1+HiDwQy
LFkpTs1bFDgfts7ZlHYtQIx2X0fByWrFmuLqWQcmQUEuBBZmPHySJ9jRmVFsoqHYyTy7RIh0i5xS
QG8yqyvvo6vDs9lLMXlNXImzEN9RYzaUVLKqZY73Yyb/oTt0FdTfXu/2Eq/AAdslcA87I2XmrMNM
99kr2ho8kRXI89RDNg920pWPKpvIugsOXt+vviLATw5hoo0l3/za3/gtAzQwKd7r8PvGt6ENZnJ2
yb7OUdgVacauV8Np1ZUVl8X/x9yZNbetZFv6v/Q7dIHE3NHdDxJJUbM1WLL9gvAIAgQBECAIAr++
vw35VImkXfeUURE3oyJODXZpSGbuYe211s5wDZZ/0CncR8U8UM1HPiqifOYtMB5YXCp8CgN0XDO3
dTG3SSmPhn841fauTjrQZ+xvz6DT1KXBRo/t4l3tpp+MHc4TqCPZa5qwS9QQuW8FoZUtUjs8uVbc
us1T0jn0j16FVFNtvhSd9YFduAip3R7EAEbmJDPRM4R0YtYCT84S2l1uOR/isDgzOqaPfvw5WqQN
Rj/4FQHUSztE8ma3EzKAtYOn9OrcUC/OsKxtvfseKzwCcNK7rFKFGQurAZhEd3cWjsSneGvcqCVL
IqDWfPKS7rmDwlha8AdD4EgEAA9+D6QneHhnsoQDptGsXsJ/4if7lIXNh7Iu3lmLZ5QBy9Oqhju8
TejH+mj9zbDKAPN/is8AU9o44FdBwfHAt/1YLHD3XFDPYiaMpmTjE8GTgJYlSozPrcIdkeEbVxSK
M+xIBg3szq1N/Ik7Fyfz5gkv35v1+qVb0eNFuXIRkzkPO7d6gf0YXDU+1pVIK3u0myXq1IUN0aVZ
Ez5Ivl4m1Oi6nGCFfJti4VO3fBBOWk6buvvg+tvHvqCBCT0EhQ18XIzB+z5lWLeigYYXeg5ngdAV
O9j0kgQ7N4jYFHEW4r0z8+BQeD1bn2t7iZYxbE/ZeIjzFFyYC1WlIF0O48462qzPtluH8j9+Ulg1
s4t4d+6F2PL42yndIcyYMotnS/Lhdm09//tzwPn0Yfp//uvr7n9/LUrmJvFiM2it/vnfXlCllt+/
JZ//5d+6eZw9Hf6Fva9a/7/hj+PvxeTz5vPef5kOyrL75nvVPXxn+ePrT/Dzb/7dP/ypT3v6W3NA
bP9+Pwf89PnroviWJ8W/Er/xFf5hKRj6yg9MJG5AFpaNO+BP8ZuDb6AKgxBeletYpsWs7i/xG26D
HlaDoeX7is85ZL6ICclm8X//l6sYI5qBj5wrtEQgZ/9b4jdX8ZPt7TWCKe+HgfyEthvgUMi32rMU
3Oa+QwONPl3l86Q7q0WuHohwvYuYyzVo2QsRtecbBiJNqJ5L6AuhbO6NVc50xC/nJhIMutJQJPKZ
iOXpAC9Ckc/nIqQvKQ76EllECsc8EbG9/6TavJ8vjOiicNjNsbZK9mtmm+t0Hd7SZbLefEOfECds
H17v+EnWSxakGC+U3F9Sl4G8ay6dy62bX6xAKZgz5ZfbMtlgb443UbTFMCBu2ne+WAjwF1/QEjke
655z015M0kUJfYUBYb/AEAl1gwBVLMLcFnfOzlhB53rBCMq9XsKrL/lsJkjnxAw8+bAUi4Nd/91d
Yknq4X2QOwwLMytGp9HWlync//kWp4QFjgkK54S0ZDSzMlcRKhNQCjgo7Bb/hjcOQiaj/dziv9Dj
w8DW7jnmgaydwKABLfZVUcGJ8fLnpr+DiH619Lx+5mKMcuouOhZZsNmXaozkZiCZR3Xf2ZhLqK/N
vMQhohGriE5MI1rSCTjUtE2eNmIq0bzaS2A0YYQg+rB+z4Id8H4d9NfrFcOeqHrBsMFdx7dZmLIr
Y0mfAZQz9cXQgu0w5WlCb5CI2UUYxLfwQW9CscFwEuuxLf3FVdY01p3B3qAcy5ubTgwzAgPLnzTx
7yFfFfNYOe96snSTIDOzigYmWbk27qDh5deU9hem6TszhIHTlQksw6jMgBHJ0iA3XGPJxgglSsRw
QAw/Apw/6sZ674kVSIQnyFbMQWyxCVFiGLJozWnYGFOzK765+YZGxr6CEvcpFKuR1WA6IvYjjRiR
JH5/vXCa63zDEgtnR1LIe0xgcpsF4a3z0Ph0KKB0k21ltmfsiQguwoxhydbF3iO0sFqMd0l6Y+P9
ZGJsgYOOFU2jYFPddjkssOEfFZBYjL8KMOt9i99KI8YrdJroPPFiCRhYiDVLugX2YBIKsI9vy1oM
XFQNVyZfY+qywHErsY3nEnn9ddhYBpNecT+EtVwa6/erNsEIRGxiWAD2o8I3JqxQii7ESmbVwj8u
lsvnMqlLrtginCTWx8xY401gxF96lF4RzjRLHGoisaohKd6F6vM6e+7xsUkq89EOzgu7+bxKsITE
UvAHsMy9mLtYmOAsbeRSq2ck8Wwaei7C4Jw1Vfctw68KD50QL52VmOpgrp+f+/jsOMbyniJswo4O
GD3lc+6v2JDpP7RdfqrCF2ZI7P8y3Jce2RWbi9dn/bZ4rnH2Cdb5Y0ZzgEEn65Nhwsl2mzRmHMou
qNOoieN3sCuoH7PnQoyDMrEQChRGxWVaVPOqwQGmwEIH4is4k5gPwdf9kokd0aa+swrsiToxKtqI
ZZEv5kU4B7ZiZuSJrVELW2lWi9XRAs+jLd5HqZmhRgMdSRv/vbMx8IraXrGt7MyS5YYuP/dpnsSI
UjGaQPCSnF7DVHt2IwaQRVyifDKcObshPmWuBTOQX48bgBbKZ8yW+QbZX21wjAoh5DlpnNxUqsVV
MgKf8fwOQZ/rXZer6rJx6+QRfiL7f7FrxOsg+9S3TnXdFl9LnMZOncY3pmWq0P0X1kW1zh+wE8no
blJ8ojzjh9taYr9wvlpQqhlGivRVfQIs+6TW76OSDSABLlNB4txeVSXsA2pZ/Kp3yX0aOw9LKpNs
tzz3G8WgxtqdLiAAzBrao6J/x3/eAdDiyGZHqYWTWPixYLvLabvYfAzi8nuywy48js/a+zZfQQgp
WT/QQN1twi+VFzcXCKaT4kueA09ZKrgJM5QizNO2fXuxYvVZWMAg8F3/2g29S2Xi9pNVk3QJcX/p
mfBVEG9HiTye5sMPlyVMDbYUrDM+X5nrmwB+SBdc7jLgpI6BTp6l7/uCLeB50V6Yi+hz7NXm6U1q
he9rAdia3H+KnPhp6XcvagcjbhewUhL0o+GNYQv2oLCqYeNDe4X+9S5C9AxQihLYrrzHHJubeBee
lrsVu5CNHm/HlQFM2XkTCDN0PuB+TOHZzQ1yZmLMj8eEXNCd8Q1PzXmUzk0j+wTZRkTX+aWbsLwb
3XOeQsruPAOjNbvoZn0HAJjR9TKaX8wN+5byt4uYmIZWert11BTTiW8YlKFqCGdLn9ETC9ymluu+
i9z8pivXj2UPi2Dn+DXshGCeussGvi2kU9Nj6ScNzB0OgO9dlc7tLKd45n3nrcP+LHfimA77S8Ez
ug5+mw9CP20b59HKSNKZ6dyYOV1csrwuEsgobLC4KONgc9pkRQOLt7rzdvAo0DrfYVSMmmNlRPMo
Mtht4rCrnLH6C7KTCOfg1TRjpSEep1Y59RmsxyvTulJO9dFyEJCt1ktQ6YWHJsnoHpcBrkV4p1zi
f0iCcBdXVRBIk+J8QJz5bdkYOMY088Jff8sW0TcD8u5paC7OI8eYbxwmTjtrDXMj775s+wAI5m7p
mudpgCeoXQjStsD31IadFGzZLJGuGmjwvPb1iuVxTrWDe4DbJku+64m/3l1Fffqx8deYl6rTnUoz
JnEpg6Miep8A50Tu+5COfgL7iL2lCAzIe1/ZDvKeNxjPNo59ZsaWc+UigmAfR2kxJ1L1vAjj83yN
g4C9gW4Al7C/KNzkDpQyu86ahcnyZiC2vvFXs8rBrcPfpB/KFaviM2j/bmB98dF7Lx1E5Qw7z+zt
eRWIxSuKcdzY/Ut8FT+E6tQPqoQJc2HOUG8+7xZoT1mpjbiiXfHDrJsvyw5HmgzhQB2jyNl5UDZX
H7dF6l2xqqCerU2D+ipKZnZuqDtXsU+Q23SDJv+F+S2TnR4dc32+QMucLRfLWb9T4VnGQsnzbXVu
sB+NS4DiHJsAY6PmYLX9FXZ80wjTbayBc/ZDgYYuO4DzFt2c2hUYw9Yha/e8dXEJx1WKQ0DTbZfO
r4DAZy5u2bM4gI1F9mNRdNEgrqpSvE/zCHOm9qP01oGLvY2zAtxlJXqAXfLOtqbGqgfFZ5HYJlx+
VBgPTZY1pUdf18up0UZ3QcPM3TTTH+Wur87oosEsHQuXFhflh/yXDWCsBxbT1RX7x9bWy65G5gK1
+iuj0bnHQtF5vMZB2zU7Hm1DeYYdGSftllinsCMXjcP6DKIKZJJ0sWVG7JV3cFKx+wE9tnAI8Dbb
c7uInbuGDUtpCAG1ajuY1/1DbAT9VdiZFrY48MrcsIjmTVZtiFz1zLN6D3Jwad4VAfryaGU9bFpW
a7OE3OtQbDE/RwHdMSb0mOkuMdlEoXea1gxlM8UAu79dFQyw6285llW0vu61j40GShC4fnCn6lPs
DMw1CkiFiStY1zBHeVksHHZ2OFj3N9eqaVEvrQ3QtRDtacRG87Qu3zHpnGZe8lBXPOPQDZDX1xSE
7vLG91bojg31vN3hLdNt8scgYNsP9FhjVz86dcU+GjCX9XeC7SdqdMTdK9OeKpG1hxkPyJpuisT7
2CVYEcSmea5iVr+ZKCkSUsjKNy7K0rlgNQv+HAt1bjftZ6xJr1fdjs3QWXxTA12jGNzYfCKFi9gZ
0xNc+1grNcvyOp6zh+r7ssnWl0lQzxdBP7dXfjD3cJ+z2Fb0kLXmJfQVlJoFC96crzjg3PkgmHNU
aatTcUy3Cw/DbVJLXO2608oLP9eWA6GkztlPkLZXuZldLuoe2dhyuzrDVJQFdBV0nKAJ7rc1lq4B
uJXd4dvngaLvQu8u7zyYdO402D6nvpo2sPeog6hDvO0nwzOfVNBcxCnhKWU3zdcyeGZ532wTtO+z
InjAWf429yysLYNpgUV3tm3sSa24hYkPSpQBZOF958ysFYYL5WKDpRVFEU0vimb/K4RPVIiL/nNQ
IcaMwdMDtrhmy+AcFTyhZwHlzQk2k3XiMIl3mSjg9YptEP1GvbNvbBYCi4Hk5SISx0KVmJPYy25D
c51O8PkzrzHF+FLZTIxrT92W6xz+ldV2E3qt5VllrLyLZbybs8CuuMqBqyeVpVDnMriaptW2mLQe
SyNa8mFSux4Aa0+bui7Rm7qbacV+idPCrg08/9rzoNvtnnz3Q7ruEZxturtNE61uNw3SRqz2zHW/
JhKCxrXVk4+f7jXyMWhqi/rC9LfP/bZV04I8Br9p9ZyxCfBeNedbM3EnZmrik5furrgcFiusUc25
NmKhFa4ody0sfGuLBmbHNparOo6xeGQ19qkJpyujQXjJUnMJG7zcTrrZFq/GF2P1g64F+Q4q3knR
Fvb9SkrmMrrbmh42uRVFfwy+lG52Hqt7KXO6bmPOam9j3RRA3UW0vF6zxGiCzN89bbrF6ooKbJ7a
60+x71psb/UCVl9alyyG2V51/vYrhJdm1uUpCrJd+BTg8sqppHgJlt2NT1HvYec9sRcl7jPwAK6X
iZrtmhjJKv3/BF4jWzPSDiOA1CxRrG2fG9djQIsI/aIxrMfS3ALgRWx4REINYdZTmyt2nNx4Zbw+
97rtQ9TK9vdlO2Hn2XW4afNLFW2/qi7aXm/zdynmpARvsnQvYuYgxCyLEdGFv6U7rNg3emrJSsxF
EzxWTbO7ZlbnnS7cGLFr0MbXdhLPOPr1ZWsvmbQh3GEkmD0hVfpE/nGoQ4rv6caBbsYyk7v6A6jx
juEQylBV42K6q4PuyjVixPdWcreCCXJZOw0ksVV821BC2rJjzXahB/SZzO16c/PFVlV22W8y1ieA
QcyDR8teFbelvUnZf2T96KWpZBRHmch6oQkbGe7Qnfc32+Ql6XaLG3zlUxYrMvFz6Eobn7STR5E5
SfDNRp1rXCwa9642MT5l6fpm4gYMdtF5QKlpcFRtSyBF2wzeLVhVnDS1xccFeTZqb5F74+IROhe1
aT5BPskuqqnL7pzI9s1bmzJ0I1aZRqCe0mqXXlXVzPO5O4X6FsBT5DlPzWqVYd8W4Zazpq2zwpzB
YOWgDYy2/nmnIue8CLfLsx4Vz0YlxEfEaqiHVtaVmS1mRhwnc6ZgWLoY7J3pM3SwO/xBW0Sz68Vu
C8cVQ3uTEiWNsVrZWPi92WiKd4iEp0WcIL/zkQ2GCyueWDUi/IjFQJ6drHAgzyAK+tj/MGqdrXdr
NV9t1u/sFdb0Vmd6p8uIQb+DwvMsXSXXATsxpuWyyyaqtFCIN7w/3J9LI3Yu0u9+3q4YupW3vgMn
GNzphoyuJgw9lxOcZvDOASDzbIzxt5AjYEm89x3rKYLAdBZss0/OAmJH3555G5KNkuHklsn8Ul0G
S/4HM4MtvxJm4s5KmDoH1gO6yeVsYzo/WhIQpM7Vo+nmX9Cw37ixYtoh33aLFZFvLe7ZeWyehito
RnmVva8DaOodNH73g1FGGD8jWDlVad3PlovFRZUKvdXf+VQJxUVvNQpwvoPXHhefNqhvJ+xhdgxK
rwxBElv7+iuVRRc9jfptzmbEabDic2nYBTTZ4R2Q9UAAhuzMY/vCDUZALWUMFIo23b1sbGcC3g7V
0cjKaRwtgfohhJ5FPP0z1brqTP1QWyR/aeoyN4W7GNX+ky+k224JiRXcnPagwmvCqGS9oXcRq6qg
GNskSNT5GkhUL3MsvX3aIUP+rzmtQIRREKQFnjl4YuDkyTkLTmeeoR4zzCCYqZS0ZQzOg6AtpnG+
yhjMLljsQXXGJs3lJOtSROwtjkiq9Jbsi2snvU+ZFmwARlRR35YepP4VJ7a11AzBcDzzTKGod+fY
8PwYfjmWJSCGSOEJNsXii+e4t4secrjRvaBEZH2L125ZBsuXWDhQl7B9XiEZyx6Cynkoe37nEoIt
FKRzhOoUGzhxiMKyg1FEXXS/i5gSbILt+gqDvCUlfoN23gsvl8r94QDcMaZk27OKoOVnLdP8PlzP
2fhiX1hFn8wry5nH2LN4jc3kp2DG4GXuDCTDvdv51rvSVZfLOK0udiX9fb9wIsCpq9bedmysj76s
+tXXnceXWWNTjR2T9IlcWrV1GGQlYSCk5U99E3JhS8CW8yLLt2e7JRrlqDU+BG4HXczZYIu5zj8w
axQmKXCIIUEee98a+TMTTQOGCiyT6p0VYn3+3ruD+YhIMOncd/SyD4iK4QZEZ62lcDw3ufTlJnzo
k/gpoxDZnbcYlLNn6xPNY/joWh53v0LKVeARkzClaWz2HGOnEiFvbzh2Zjps3oEksOnveqLbdmkv
oSTD9MCv6H5VYDUV5PDrltub1pnnMt7NF10xW/moNWzko/XOeIGvdQPLr7khoE3Umi7YFBiGiTJ+
BdHMt82Qcc81haaaJCnWvmkQ3DklzEczwA6czYXhJXRRm5tor03oX8tomlfvoNyHqmPQxrbbUwg+
7DL1s7tmi6mivfzqWxgylD3b4ZZNfo1x9PO6MqA6Z1NIBQ8eAeTMMVkluKziz3Sn9lmOQeSpl7Pv
bavUnAs4KZv+C35DILTwvrF5XF83dvtixQpszepvrLVYowD2bTCGrnlup3gSsQrXLCEVbZz1BffT
A1qFMb1LQ6zH3Yc88dgbw/Zttk5iduOG26mVeOqyKxxWW+MlFhfLa1hHj4aKJyGou0oA5GB0osNd
NDhWYlY+M8Dqvcg/y2SxMoY5zlXc2Vfm0pjWZZTeYyJ/Wzt1fR1jpBvnYfXcZvC73BW/elfeh0GP
2ZTpM/dnAzn7wwq0DqsdCwqNbBJ3zI4ViqPTKNk1Fx5FS71eLWBzL1ieIdyBBE48Xdhi0rjhx4XC
XqBbVtehuyA903+kbLKe5lYDiQpngCCu7qs0Mz6adXKugs0jBA08aqr1BN+iSyPBpsApUQqbocuP
26Z3ZthX86yGH4s71WVumaCcjPsuW7d/2lFgPPogh1jlWc/sobxfebn5rsJ7hq2xG8bVgfoS2OVF
u2y9aQL4dQ7AtAMKs+EYliig/SiDMdIl8OhQk7uJLMssrImBgvIiXxU3O8u5bBThITW7qfIIHQtv
V5/12Rcmq8/eYv1VRT6Fs8k22932PsJB5l0Q2tNElQWt5a7j8wnRmrNKiarTO8Ol6zOw2mLmm7sv
bYPlXO5hhUVVWk3aBXNolJbQ+9hI8+9PMG+Sr1VRFz82h/PHvaHmfzvn/A9PMGX4+bsRJrPQf/7p
uyLJN0/F0Zzzb/2lf/2F9maiZVFvPhNvv+15efomyCkDQpN/Z+AobpsHs9Hh5xuGs7/9ctnnTbJp
vn1nemmeiKsn/i4WPpsidMyws/35h1Z4gtjXd+kL+YYuo9G3H7aMhX93Fv/61zweGh9/nb2f/WvR
YLfCsDlOinzP2TRkIdveZPg3v/3BV3hzAIqhb0j75HsOsKiSDXP7RwDbEs6Bi1Oq43D6/0NH8Pvb
YPND8+EpRBhcCKbZf+c83n65N4dhnVg24+fAcmybCHZ4GP4JB+X6dPghf8EzXw//zcs5/hz/zmf9
d/7O3n14+9N//4fNLZ9SyGZtz/Z9qGu+Y5vjnoZ94lokeNvxWDNIkuZo396M4ET+1Oc7OqFj2WGo
2c2wArhdvu+ZzNiCMAhef76DOPa344RCEY2OGp205SgXbsL+YXgn8n48X8lrCUPtboZCE0QEc5St
LJ6JM+pmOOEJow6IIlBIxCVZftu3NyM8cZB0cwxQSTgQ7W6GsiEJ2hYh3zeJez8/rD+9GeYJInqX
zx3rEP/4ZgQnPqs4eSr8IYlLs0eiUJCY7PDEHMADJ/NG3Qu2i8LbcYYohJtjKMli/14oh12lnhe4
VmDqdhTijaC8gcXkuLZyxsUL64SlqMonW1hkTjzS9o/Co7LAlJynSBqxXe3iBYdhO3yGPkmQ263G
HkYArUERd0wYZOFhWnVPAiwlsPXCAsIneemXVm3YcjhlKN+iFhLn9xE1Bt4a3DPCsAuhzjx6JMGJ
ixKAinMg5ykNgye+ddwJYeeZJr3SqMMwT6ggbIviwsRWxDu8GeEJnELLQVFBKneUdjeD7EY5CKcj
UCgbTOs1pv15JjH90HZCyq5AUc/up1XFWXESFs+HvGXr9kjIJByG7VAf8R/4KEfdC+uEndZYw1jU
ED6kxoNMQlLFvY2s5fC3ENpp15UwIvFhw7pShruuev2w/vxeKNi3nsWlkKd3cC/oUk2LgBK4fCO8
fPR7JKYXkExgHSsphfxxLZo6oQ+36Ph803U9qtC9xMojIclINqH6V+zOeL2GGrVoAb51lEYhLRqV
8cgWjX6VOOyERCHlU4PuH4blse2di8NDwclJt8qTvfG8EJt2JAB3GJlUTTawUFmw3yvwPRLUfrnF
rVD8qfRmXEXL0vCJgGJQCDJGt2jRfsazP40X1gmPDQGwlOLDZ7/3RLgVOII5HD3B2oRprdsTgWVj
BpwGQc8F1BGBwp+XW/SqYjGAjIDiQv0qXlg8EKgf8C9pWTW8GYGUzQrDNYvANjJ4Wici4iBt0qbx
u8pH/6ZB45mQtGgDOXbl20M44eT1CZ5AvlISeC6QZcDnNa7GIJOIBIaAQQXh4yy3fxi8Ikp+ciq4
zyB40e0oaFdpqlwFFkN5MOaRoOHhUwetcX66/R1eCjpBj6dItB5KMb1OQhIghSeXQprWkS/EROgE
+itqJ+A+cMO9S0GtZStEU0QLQoZlahguSCSBLWAO0imeyahrQXkBTEHFYqN0CUgq+4dBIgkoxCTz
Sn+mXYFBUPdshG6w22ipxx0FBQa4rw8nW+qIwwKDe8GpU1vQtksdrt+9sGlCQPFR7/FxOu7YRpUL
4TBsGS4Gar39exFQYHAQtGfAF7K8Tqt4YSE+5k6Ldw6pMPTHHQVojiC7RAuCz/HECDQHmIReFZ0j
zDXNjkLyKbUPVSCyTu7uuCdCPnU4CcpOMB3APr7afh7h2UhJBxpu4/iqXUMihwGdQVIgUw1z7GGw
EdKiAyUKu8dYjkTWkIc49ICvf6zVI6Egctn3yJUGX/HwDx6VRxRzAb4Mvy9XjYHDQaVF9cFgimWc
5BpmaBreDLAmcEiZnfGhBuMixtCzM3uyfALQccSQGbNLgQHUTNeiX8SgESHFQQjwsZQeWWwJlkMB
6yliEDXEAcqHQTXlBykXoIdOVsfezATHBwNW1Fu0EmMjBu7XIfUWQDiF/S+KLWIJzQgoIJNVDR8J
h8G8nZmGSb9kmyMjBkByALDF0DQ4niR6J0FAcQEDiHbQdDQ9DAY5JhgXhIxx+C/cA/IlaPIwMHIO
wqfgOTwQChkH1D3UcEgChUSR+82A6A/iOTp8AhDBzqFzh8dweBiET76JA+lD8C8dnwmNNj+dzLQo
N8aBW/TtEAvIEj/XTh8HUO6fRa0O7sXEXcNnQuvIimus/WguaaxGxQzrhMqTkiqw+G2Pp8zBiclM
SWp1KlD2FujVlVD/ENw9BqvSUbM/e9RRmJD6+B2pMMirMl3dK8WF10gVI7GCmKIjqQ9QmokwbRq1
0GhWCochhaULEYOXN9B9DvoS5mdcRNa4cRb6weED6El1RNlFDTqyX6XkIiAwk6QYZ6QoIeHtYQB6
Aijyh0KF0XBQQvMOKAuYD9onjM9xidWGtUfbDvlVqB1UG3uHYYFjcAi8RXg8/5P039/TPQG2uNV0
mWooAEbFDOeE+o3zdYRw8Up2fnMzOAxFRytTVTbV/+wH9ZkMQPaUhooZOTAlZNRxmcSGBgzo7wJk
cC2OBu6QPWFoQMUQLjqUjde6X5/DIJcQ8yXwS3odOyYB+QTAcmlIfzJPDh8J1wa+hwDOfDP9DkPa
ae4sxAnKg7FzZlpSh2wizeivmjSfRyLxlWtByaVfKc50jx+M6A8yRW4dqZ2wT+hYSagBtA5PmPdv
4wWOcZBsAXMIGKDw+t2L4ZHwOcGzIrOOxD4hGEAkZvxEYv2FcCA4YRoDd4e6hutD3NCt+mS+A4fE
5PIK/jaOHi5dCYwT+C0QMhi+H3Ql9KtwDwIKPKoxyk/tjgIYGKa2B15JzTgS7KPcsuHmIBtgWgtO
RFn/5pEIW4njBnFmqEh81fEo6KPBX9gex8c5qr6Q8QA4BeSsYdJ8UGzJUcCTBvIkZyHC0S9eCKxF
+cPgFyh4YKqC2P8pRUfB8oWjwzRdBBTWwb0QSAeGBmmEo+KxaHcv2LLLzJ2nDZrPCHjUvaBtF/UQ
sAg9zhENg14VkAeQA4UXRcbrt9Ko1JKujEFJwDgHcsRI0QCBMwwcZgPIApiHHAROnghnxDnwJ8zc
NdTVSKnFIBThmUh/RmJbFp0qsYfzYORwrKDwT4TqJ8wPSg8aNP0AHbBpeHaM/zwyfjgOD4f7LVeC
Yp7wCb7Fb/smj/BIqM2Rk5BsIH9oiHpKJwXRkyZCNHKj+dAcKVUlU2YK0KGaenMYjI1EXkTegiNM
/6PfzSBmSKUFAw8MwxpJARb9LtyDAS6jwDjIJMQMGMCsXYXjSAJ/HeNqFD6FSiNUEYGkuB/jJmg8
EuIwgwZyq/2rR8IoBuwXkE+yln4VBipaIbEhSaQWHMuT5zDoP18/doLQIdDHzN2UQoYBCrOZgeem
GQEBZE6UxzxyLvV41NMUVIit7mzAHSjPbyMGtafgiSCfokLSkYBAFIOcKRQ01DUj23aFeIYMwtcj
Ph5RHJWSizNgJbAe9IsYwzBRJIlI0GQqOrL2BBpiaPqqqDoQGQkTA9gIlBlM8efUUqPQSTNiQruE
qAPplV9i5EFgjAiDkTqFz/4XtFeiJkmL6MroUj8XCOBfcWVgYESPQDE+tlO1YcMxAKFbZQ5y0KnS
nHFANCOobkTur11zBp1GPkQ0pCKTGsvcYv4GMysIUPIfk5XCEwI0x8RZUZzqyMMQuplMLERrRNQY
9UgotVBg8vUwgADjPbwXuCLQqYSifeR6aAfmiDSTepmehFTHfxh1FNDkpe31gE8p54cP/k1CZVjE
OySbSmHKHEU74gFoHD+/ZzH+Zn7GQx91GODgiNkQBIQQ+gTX2W/OQMLljwT9oy/RbyiAlJtuSuSD
Qm8fdDAjkC0h7fE0CEIU28eZRJIqugryCOxrLSVGHAaMQ+HhIW+3X+HpP4X5OAwxixGt1a/GRcB8
rGoGwOD4NRRQCEMeeg6iM6xt/gruf34UAWA6AiNCMcDOQT8iMB9/jGxXtMxAotqFT5p2DAiwOiJu
wGMfW2GIlsQkO4PliZfCXsQYsHDuX/DKZdIxYsD1RKsKL1wQFm9cLgELR7CE6gqLh6EQ3zsMi4hB
aYp3EVIS8QnRDQKWWz30jtxsJKYja0/AKypP2Obgv0d+dC7iNOaHzM5o2/TDwgXMAf4lncK/o88e
lVQFzBGsk8AzyA/elhfAnVD4KPeJ0iA6+iF8fEguoyyU9wEuP+N6MxTMtHe8D8TroN2HKjzgThvK
I3Uug1aoxsOh69SmIgETszz+jSMZiePgqoRmV2BkBbJ+SNh6FQwIlEgdAzqs35idVA/zgn9SHsEK
f+0d/zCjigsb/COsLgDDOdjjmYDEUwp95oxiiqBdRiVcCFgr3pJiCTZ6QELgoQwXD8sjs0IyqmDt
4jhBN6ihzJ/pIQQlTEGIm6KZHIfmOCeiSflr0n7EX4ONIlJv0hZsaC0HJAz8hM9HNQhZaTSEwQuh
9hRbEFH47aN8EjMYWvIo+RtEDu3KC7BY2CjEd3AWYIWRN4PyghmD8KEHUfcxhMEc/qerEjQN7XIJ
YQJ2HXiU2JKqcdZjwkf5p45kMPd9U2NwL2A1MmSXnoU3ot+9kPApQn+oy5JRxgHhxEdRr//s2QlF
+zU4BRdADhMZ4f6KcZ12N0MaEuGpir4Iztmo0hO9FVmJYZH6jfhMJuygnqAYInbWrSHhENgOICGe
GSfM9nHPhJsBRIZAhxmIzKz56N88E2EeoOjGePlnma7ZEBEkAVNTekepu0bCfGIIQ0s+tLzijnmQ
SBgiwuIjd9tiBKDfjERgPlBZyIiUhdJEjnoj0nWwXUl6MCygh7T59lr4QOX41XFlyOGvmhvNbgYl
BoMuaFTcDD61UYfBYEBOglCAmITp8v4bkQ6Nwo5D4gPwCaSv0UmfHk2KTyKeMFUF1R/J86T4pMaQ
EvyXlp44YvAUoQ4OtFf9Ugm1IDNQYf9CtmP0Ne5mCPYv+nVKCGqXo9FAgLKXSSJ5RLiefzlR63Mz
BoMQZHMk/oG3NTavQneCOQviScl9KN0V1BO+By0tDHqsBbR7JhB/UYnxo4nqCoBnHAQMmZPiTcy3
pZ6lhNvLq7AwBD7C/Y4yV+o8/SouXgg0VA4D0G88BCzKcFHtUmMyjNtPJXAcMN5gcoaURMNCnHnG
4C0I/wC2wEjfGMotmUcSE2C1HllukUqYLcv3gZdCO6tdGc4EVGiX4OD0VqNpngj8Aa98Km2xUt/v
SYTZiHQcOr4gBYjctOtWuRdEfMofekuxHh1VYnAvEL1ClhQy/NHAXe6F2E+D+A3MfP3CBdgb0U50
xSCWY023RN6OTEQkV7QlR/gWwChQDpWdOHNr5z/2mlPJIbSY9NKjtVaDUzjVtsiVjtIIOZW9JeLj
L/29jgUGmBtoDnWztKsjI4bodoWb83NudBAxmCTSE8NyGGxZdMwkaOZgu2KJDK2GSd+4Do2mhDmc
8JT4pY9KTyKGIGmDsRLjVe2Cp8yyGIEKog9BZ2RLIqYHshyKsQvBh8y0X2Fg6imkLhIrEJKGRE9x
jBmgSEpBFKaj8ghHwYuDlyNygCNjfW6FYOBMBsA3QDt0qy/oLAWzFYEUbD5/HDkHzS4pE5YFZihU
XAddu7g/MGmkNcath8uhIcwHLAcfkZ8Q3eRIm2z24NH+Szai48WQbf+BiHxZZkUQt/AC1FHjL2IB
8dX3uRt8aiOfyAD789lzEEeCRGlTpX2l7eEwuIfadWbUnRANKX5gegoIPOowBP4FEoHbYnMHjnaS
iFhA1LAwViAJa+gwJRFD9MTwZYh6IwnA1J3C4+Rjh5JyXHcGtPSyJwiMWLilugVPxLpcWoqLgR0x
WkQCr0DQXXa90KruxQueCLp+kTWDaYEC63YQ0osw2pGxAPXPOBYGgZOqQhitsCyOG3bmI9L7wQJC
+ciaeu26VMF+2VjI+8WhQnrIUdEC7JfNk+j4mFqjZD4YkZBSuRBC/wV6h0evX+ikSSJG4KYEMeU/
AGrBcmbazklwyoeHIaWWFKPEVbhbWh4G/AsOgiZC3stIOh915yslCxtsvu5BscVhiI6b0En5iWZR
w5sBBxrpKImQH3KsAk84J78FOwVopxvRcukEvbqPF4PIfcT2YFywEM8cSEr4Zwm95RecA9EREJqY
IjLO1m4cAI4DDVF27bJAhLgx7jCEc8CYiHcmhTbI+mFGZSzFzCGAACS7FLUrLsRREIcbikRR4o2U
TQi+J8QFZgKID/ZxX+nL+E7Ce0GVoGFfJrbFsOKHHTrC8B+H+w7W6RJ6Blccvtbb0Qj7vVhILcIE
cHfEiroxUYbiQkT35EExk3/FE/6Q7+oKqxG3UvxmaFVBKfht3x4GTSpzVKHXMsrWT5Yp4hHYuozY
pYEeV31D/YXJCtEJ2JemfH9gxugQI1kAHCoLsumAa2jFvcBpNeCBoB2kKoZ2OQ7QYks5XSnFgynO
J4dVluWeUNMyWoT4IvNb7VoR/K5QjFIz8/Mj6hhVfRM2AasYynLHnF8lVBoecfx9dcbWL1pQbjKu
of7mSGSh9sjDgJfE4JCOHADjqLrwBNLS0+BA8FmuNKUPZk8j4V4mIgASQN9YxJMifjER4XuBgPKN
5LtpV1ZAmSJCyCJPMh16xFFXQii9pKKfbr9HY8NBmgqcKuGEN6JhwQngyMATJjjRc2wPAnKHbQSY
r7g9H2FZQDjQfNFiSq0lFnX63QyB9UQRJb3DeGoniB6aNdoulh8elRYMiCSZuphKEZw09CakHhLb
RFmvhIBkJM+VvmwQAaAfoUEb6ID7dRbTdcbvQ5DWUI85zNdlsxLEToKeOy5mUEyhJoNbLivNjjbs
yjAAuyAIg6xl0dFrDOieSCHyQHEW/Auf/9MK3BaHC1miSog8blLpzKQGA2+Xf2q4BI8yS0z06J5l
kMoNHplN6NQZNvEOcCmk7dhvR9Dqwi4WJhfF3U9Bgl7ETnZtAWWhlqMtGXcUUA3o7wbo9NfkJPgd
DOAlj8NC0Q4Dl4gh3E58eOWN/Ez8f/pIiBisVhBn+IGWJpnzTfgU2JegyiyGIZKWC2okl9Bkw8fB
apR/jXok5BI6UD50xEXIGw/rT5mYUd8xYWc8ouf4EGiFVpp2Cu+r0YAnFSwunShIOOOjiMF0RAZm
/KGsgdEPzZHXK85wWCjSX3r+2Cm7iORJTL8kogwm4bwiwE6OxHkNT3qFT/TnJFVmRXxg44AtIgYz
VChaLHc57tulxhAdFwiG6P91w/ggj1EYicYfHh9quNHxglAh5ArZm3nEyaFr5xaSuXElg4KvYVcy
KFSZC0hXwohzVPDkXiDU/YsNTgN8lEkAe1gsO7gja3cvSKpivCbtNoDUOA8MVgrIUciOZVEawvPZ
PwqeCCMi4SjJQFXPCoPiQgbLAHCQtsbeC4pYLhgY0a97EjTcUn0M4jstyy2YZsPaTHQd9riIIeUW
yipxqPoVEUWW7CKvQcsrzg/aERp5JOIoSMIHxud6jL0X9L2C8wGqHzN+eSSi7iNg8JI0BfuofXAJ
pwZiGcBrRPvTMpwZO9bB0LREtXw8FxCBKhdHmlnmSfohnxwAPRXmcLD4GJ2NDJ8iNpOpE+cghedB
JmFIgl02/6sYOAUaqorEcYDGEpAa3vLICkO2RAovkn/y6R8QXUNUd7JxQIaqOsqrxMgEDFhM74UT
PjJaMDxkQsu/hK112KfC4WMeJUigDPX1myJKN0L+k86RTIcx38jDoA9RcJDEN15E2nv1hexjwfYY
7v2gU9GtG3nl8IFTEjQAF0bGCufV/YIqhfrhl10q3GLhuQLn6NiyE8eImBSJaAMJ/+NKLZmf8cF7
KMFFD75/K8A75RQoLyDmvKZufVpU7itWD3C0ZM5O0z7ufXAOCNVpu5BMkFcPiJ2KPxZLCSZG4h6u
4YBEoAtYEUwD6KMB68cGC5AsOHCMCmF/HYJasryJ/pR3KFi5fhpd4Cx8HmjYmZoR+EcdhaCZxAh6
XTTJMrXefyGMVAFVJWGJWpznoxURhYhP/U0OYYUqffS4fCp2fEzgKCsw6mIyuXcQcHKIEzJPQyeB
1FE77oU4coA5spuQkCG3Y9StoCfjyzEWARhCpHtQWjAnws2Mdh7MXQgfmt2K12kAoxvYh+Li+frz
/WkbIu2psJw4WtmGePBAZBogwzlMQnUNnFIlEyeY74jRz9iSE80eVHf4isD+h2wUATrpeV7TqRim
v4YmfVIqcU4MsSmYifkw+8c9EouQgEadeCEv4fAwxBAbZbe46PNKtHsiQ3FBnQy1CCjqNbD/6ROB
+88EkkD8yyfCQRBR5TYI/1lDnYS0UIJvYqtIfzqWw+cgDaDWpOPFu/WYsAUTBcoFQi5pAH/uJtXo
gfAmxGpTxE6CW4yDs8QKBTs/el7hUv8ii8iWLHIMvqnMWvWLFoP/B6x9IPD/hPSQDM1WAso2XOYG
Qfz+VFlY0dT5tMWkXP2ATqAlsQQHmocmQwgdVV9wM2QjqDDexSdnv9QSpxS6dXhagzRRw1IL61Uo
0NSCLJlnzDXqKDB+obDmkYgU+XjXMvaM4pICEZb4qeEjEeiC0ggKCpeDWcC4TCLWc/+4FUeOQVJ3
kquYIYnk8XUFhVb9iFSeDEYgm6GygrQ17jBeR2a/nR5SbDE7olOhHdFQo8tRAONgpUlMw7djXJfK
skPWS4gu9XdKTBKN9PKDuZJ2xRa3Aj97HPHEb20k/M2tkE6cZEIZftSwSz8iGKcARzLO1+4oeBcW
nHBIWkLVGhc6uRVcscFc7nhyyPgIahLjNBxAOH79soiY/PpURwB89OsjHY/F5UGwO8TZdOYD9f1N
dSEmv1yVV00qs3zdboUUWjRmuOXB7weVG5VQperElFPE/EPj9eYceB1cBlkvy8vRcaUC2ZSpJtws
4XWOZnWSTeU0aUNfZeBEgzeHIdkU9oFo+S0ov0N5rl02hVkonH1+TI5m1LWA4irjQl7IrwZEEjcZ
EkA/Yd5MXNVTO8KAi8aBOfDYdbryDkByED3Tb/x/5u5vt66r6gL4q6DcE9lJ/E+ivaGVQFAoCKkS
dyaxqIkTR06iKrkDwUNQHoNHoHkvfmPtc9qz9z5OwdMXk6/ig6bYx8trzT9jjDnmPocc+sDst1KG
9xQyRpOte2SFAocsOxvkZhDAnR6ScgyNyc4zGeq9DDmyclXXdQudEfsG91UbaaXqYl/TBhntVFbq
R1YBAxuVuT6bBDjcdTsKFadgYbrHaEOw+mq4sDABI0vXGT8HX233UggXGBEEa5Q4HXWMOhDqAOq9
cHpVE2xzqcQUMfjl9wDTwb7tHEYAPuifIXahteU+BVhbkD0/QLRTxfriMNyIWzbGUjNENTsMRFEG
MTkfkqu13LQhYugboS6KjKOq73MmlrO9JJfMlMzsKBQY5Aw4otSlQTfa0QExWotDN/bwSdjeUsRQ
d2bDcgZQthT6ziNJ6SkyZZ9z8PaGboS4ERRnaHZnUdWrEWllYMilyIL61dgIbgRmQdQwfNaUvB1z
iactVpDkiGylmxEj1wSM9HsQjD25JPnW7YEqNtzNE3mrhxLCNwhwsQ63ATCGQGeuBTJo5ZPDNl9p
F52HgYnNVFsjfiThTL8+VoTjEms1xoG9kNpy+h6iL84P8xpD+FTfAo5sKeKv3JBNHZFODgFFUe7X
cC3qC1YJaDGh8WRTUe2GzwPI8GbS3eLFbmU4y6CsZocpoDjRZrVM8ughRln9rWsn5l0Ry0c6WS9R
yUXl2jBwmvrSnFm6lqKgGDgZ8HsYHMYsWFFXzeqL9OzZyUP8A1Q1yju9xk7RIhsc+VZ7wvqE8q3w
PrIxVy5BxS2jBdGaks5UBlpKqmlYbMXqnx0YV15ilM0v646Sg2i1aFA8Og8vNiuLyjOsmaKD/GKY
CjW8GSk6wZAZI6Uuqo2ZeQeGLcSD/fEitigmA0isiTT4j3R7JqKZ8jtGaG5IQKdSzNCegcdGp+eM
F53q8UNNCgBYDk+EancUwLiUPST7ySd+baWjwI9s6A+AzqI5Ezy1whlYBQMq/NvlEXKDyNejSaZb
rj0Q0zNKC+OFoFN1yiJaQPiSss31gcsF0X6hE1UUVSf5IRpUNVi6FaGKJFOlt8bcX77avNBSzVn1
IqWGROl2L4bHPbqCJpMoosiwMzcwfqLVkJai/V1lEUZSIfRVnJD3fkeRxytuuhyieqnmTPnttw01
zFynjm9+K/QiytDYNg4LpWYnYfuDSGbsh7xQmVVuUINzKr/HdMCyQc2ondFM3DpjLehFwxSC8KMf
g77I9VUYHIvOolLccTW4Ouen3QkWGasiLYYLyKrct/odhg4ps2Wweum+Hi4UUNLD/sOQRqBdMQt3
Z9qqk0wBWU0URUTR4pcOJU7SIg+AbIXwhTWL7xZybjOl2Y5axpupmREkAM+pJL5jM8LbQBAma6Ef
9g7G8NTOI8lR6HeM++PZSTybBc9JsxaeXeAkga5VWpmWyJQEmbfqdemQk6NQ6HuMaUg6GkmJ7eAs
IhqtFHirdi+UF/jk2drgnXsRfE/97Vp4R1tUtRN4YY4/zk+ubmSupfLCE9GexnyRzF7/tSTNxni7
5i8iJhVNvzyCWw4qnXvrAxbFWg4j7AgeiAk06fu81gqslbeIsXQPOyI5CowzJTH5hdzv5xgR7a7B
M9yy2lv4zK67ZW/mkSRSgL+pBrMtsh94MQB8N1tFKK7Vnsnjh9xys54i2SIS+Hm5ZbIbh6gbNJ2q
cenXqCoVCXSzjpAtNmagdDMeI1STLvhEwSik1/lhRAwOwlGLe5EtDW79kkwfqoxRvsrC0mEkgMIy
s7kDda/emB1GYobpkqwRAKX1c0mPy6YxubCcMbyqpVVHIanKzgDDMaK0k1QDa2VgPshqv7G7sZqe
54U4J65XRXxZTR8AfNLkrDh2Lbv0IqLK4M6iW9kJ4KS40KMSaLscNdAXpkWx+L3x9yJUuBSBhMXn
oUfoqL2gCDnOzJM2AdJUex+0F8F71RhwrX2sWaR9BI18hQdS0O1mRMenyzYQGPFykQ4QLOSHLIqz
bXpt/yxuWleFM9O20Oc0zKiqRCo+qv7oDIsDmYJjGEkBIXX2GPvdiZ1DxxdZfAAklW6/GUQ3A7nM
y0hz5j3XyosAGEnOjHwzwL2OGSKTfOXQs3+i2SPRLwr4MlzQlzznUnGRrX+QzLjCmtRaoXwqLb18
xqPzz4yTaobmGPhAK8M8A8MUy04hIW05LbjYs3aSGo4ocOaJWWt4GAIZCDJSLeXWdgTsjt1ZaAGt
qAWZ5sKze3vOkMBzhvGYoOJAWk5N6Nt9rtBFvPiOal5SIsYBOFMDtq87C7jlDODh0FAZp12rOshl
Hz1tk061OCvgMCRWROG0N3iJ6OQV4ZVj4tUUDB/GBHrVzJDU51NpCQDJ3ognt8wlh7wqCbmUuyET
7a9pyKpK9z4febzMUqw/wZ5q8R+2M+2WGDBP1R2cD2On/mxYb0UFzSHNnFj2nNZKDJU4/6E0qeCL
9bWggg6uoTeJM0+/VKLOyhq6jMypyOvtamhEcTEa2tXMmTeioadswz/TbbVrV7PHKrYUAFvmLWWK
Wdok6p3G6wACMzBnHIXZHQ+Sfm26Ns3qLdSAwE6GqC5wMUrFpw6NshxdHbuAdbuKGnAhMsvU1fQ4
TrPAt/jvklBMMpE71luxSc+/sKoD3Jrdi4B8AXRUuk5k4+TVizAaHnnGgYh2i76E41ZEFO+r7Sk8
HQWxVqr0TLt3zKh4nQhSJtf7ou1aymyoqaiJB1kRRpnu16vqWrLM4rRfcZGj8EB8fEqS4qaiHAUw
XdTRcqzUazmK7MsSLkbZ36xr33Dt5kaZrvm/cqzgFqCuRFi7aXsoAewcVRR5lE2Z/doR2B5kC2Gh
QwDa1yCMiG/0p2iBTI8sZ6ykVAUMFCP2hL5hw7ozC6AhkHJ+9mRWD8O8K30ae7WzxMdV104UFbQc
xCGK9rsZbrV7mwbS1a6DnppyOLhSO0Ooa5wPkqiSibuZpqTfYcTNBJmlysjW6XLlCSOLaXAMc9YG
W1mqkBVFXqbup+VhQMLTZBsj8fuqSQ8UESbv4sbHrmsa4t/tVU9sUAVgRDkujvZj28V1ft7+yvIR
fQJKWJtw18rzMG4wCktrWCJwXfYkhs6AW7FV8B5PutUYAh1bihOwgxKDmV7tXtiSSewqs8YWh8h3
3p4F58tsXpJ4wJx+uQTDnokzJAlhdHUNi4ILbIUXcMbxo58fRoThTN7S/eiLO+YS4ZNaiYgNfwGV
rd2MyKEzZaXPibxlUXKlcedTFC0+fAN/2Y41Ik0OFiX7qz6JU4oRQ1uOaH5M10eXkp92N3weU6yo
MdxFWocp1TRDMcxaubQSP8iWzrF0GBr3cE/Ujd7c6pmkddcFSbygRXZv7W4GrsgzhywwUKwL5TNb
lmkBx6p2WTkqmfFX4cb1Tgc/XZxmN0PN7Djihcyxt8wn8pqjoM36pj3cgI1FA3AmwIaM9wOB07PS
GcUvJnL5MukeUyJl9mTRN4sYEis1NCt9UKCFEyOgNLsXooQXTi8SaU0Z4foI1Af11MIRU+LQggJP
/WAnsE9Qx2tgvBB8ao1i8IxHoSM1T6Kond0KkE5kjaqwA7eDtq8fNWB4Qqeaj3YfezJjPwg5zLDd
ijLiLgVVTF0K7gH8jFPvdCvEingoWheTJYZVul3RGfuTgOs6HHdsp74QLfwJgYbBXefUbjoT60fV
qJcC6QhmtVJLxlSwsQogYdwzhnfGMETHMjRRIme3W0GwHnuCAPVli/AoUvSpcOTskqDq1Iru3IoA
wIp95XfWGvlP3QJnhFvCGaBSl03LXRu3MhBw6Hls2PbVvIDmzEBaqtHDrFxudxj2z/GT4qZPjAjE
KPYjYmOsVvJQIgyf3QvRIka4plZiYYWeavdI0qdmbFfPxCJ7g7DcHcxxLYyIeHf75kiM7Zp2V5pP
a78a6lGkkCyASGUcr61SdQHBUD4oKjG0FOfLPlXEGJooZ8F6amzG61V1+txRDxFhxOumWGrhSURN
pxsJ29IexbBVJhZFzdS4/bpUJREEQ9DQQgAha42ZTJIOVHsXTpUYY4VswTaMnqUDxCm2a9mRn3GK
yWbsMFpFzJNtKZM/E0ahB0x1z8NnBv1R+qYf487XkT+Lmz61UpYqCRpFSYqIoeF1sEmbazKR+RQ3
R4dOt0I83i6tjhpDsDtQJpl5KDKragyqFmILPluhFBcwXwDgDMcqS7e4e7OGJOIc1afPXwsYQ5xj
mgSG6qnsxfg0bccI7VDuRGLd6nCor5kaNbjxjmDUpaw61nCz6bTfRZ+zmj4Da8mlmp+8oCnp9sqq
mSWByykZWYHdgxgaqJVlmeq31RBzGCMKnTPTFVE8uDndbsYUPTO5ywACc1G6GaKnzgun7hFgGZYk
iXor/iiG6FPSNJwysp4vriVRRqDJi4CnX73dkH7g/QMU3HCVdmloo9/qRqsaHB2DeEgjYp2qfQ7y
TPCEXJ3t5YuQZ9qeqGAy0NpvfIIRtIBmBNsLr6uhs4FDAZE7hlldhc8jgI8LSG0cqXQ/GEMlHkk7
ygiuAJuq4b8mBkIfT/44EIFFJW5nZuIIXDSesh1dG/2uMj86HD0kvGL41LcrWMwaiUGDRJ4DXNBE
Ch2JRrXbzxAjfNFhfLIE/shJajdDW0I7StQnW6wsLCHAfAXy56QJLdVK+VQAB/VRfJxr9wLDrMPB
PhnEOF1bK4mu7oVvE1+rhlhfGGYEOWM9+K3/XAPEMcyQzWgbqdhW0i00CUVXGlq4ImVfz4KLfI27
u/lzuH4xYmSGiAnK5Dy36N1Vn+TQOXFtPXeWfofh0vqEHjlxmZxX60sixEAA4Kzh4nKUo90Jnw5D
X6/cF1tdnYZon/Cp2Rb54dTGPGrPxBQFyMav3rhRrG/nqI7D0JmpZtKxTFewU+vOJ4XgIAoS17YI
Yii3so90LKI+ifB8fitijECt4g1pTPqV4aqAaQpbuhfUyu2ZChzHQPcqo6wfCOv0MU3/xCR9QwwY
NHdgpJvZlkJRMimFzqwQDeCt1sYorsrwE3mEdAcFEfVjwxmK6GhibEJUFiFzjU0kUhM3ke3Af/TR
klrVoIkg3AAcu859nHujeBEMwwhhBGXxpasFTjlTZibyzYaWtSLlzCBoYuZwmmqXUElUmWMrsvya
0mrXqou4yOMlfSEnrHkXfXYSKmYgf1Mlk/64oUl2hjsAW6TQ/lW+FXggvJgUofXdY/QqmJCEo5WM
OndjmHFFbM5xWVHklkeMHj30zE7DScKTV8NnXLJdQMDvGZB1IwNqFCqC/Wa6n7oIwFdOIR9V/gb7
RVfKItlA0LAVcRgnEeIShVsimsoIUH9X4YGCk4IPpLV3D3WAcIpfjICoNBTyzZJImDPIY5YO2cbm
Y5YOg61SzBOEnZQqo3rYjZyYM10KkQNZo9qz2VEwRJNPM+mi/gknXDoK+TSgVcz+/PtypCaqLSZc
MTqLYrwjdeaRSILoGxPdMNvSYWhRXa+slZBVp8ncnXsxxvzx2Ey00wR2XEXtTgSWDvyYDZ/Vw1Cp
uGCasj2wViJGmBhaB7qDjhK29OrkNCAF0omyCiMelgxyoqDNYtVZrZXwqZqJ3YFljMftKnCZJEYE
htKjLyrL4zGRfvEuGExocRA6FUjiVprTLnQ6CDW4gUSTcYC56gMZSpNwTp7IMou4E8TnhiaISltu
9wqwYooS9Zc9bTR2pWjxOKtU2fvmXNfRwjSii4ch4qbUNo8I6ZBYcnYUWu0w5BG1VNr1OCYNxnQ3
jyRaSOJAVXx2xhHHyXcqwzOaKfC72UZhikt2w38o5d02xrcBd2ehc4xm4qUk79iGjJG0dnoURRY1
H5LTDtEyVwTT1ZEjzva73tK6RpiApZsmK5odBglGOksbk+MsWQYwnAWq+pSEYWUAkZvB5jV/TB82
6duaHQbBEN26jklbUoUwCE6MA1hPZONCfGgW4xMnXB19Cxy7e/FkuoSdIobhIiJtlK8SqL5dFhUU
YXhGaiYqaB4+9WW+iWECpgIdgXBGSGI/GIYyojqlqnE/jiRcUoXuqqh2jyIoubFg0Or3C8x7PRHc
oUSiT6AjETFqwTNWQu4ZxSticuWSrT1zCNF7aGUxKO2SKtwNLAecjH65LPIUgwE6hlJsblhK+dSe
8WDBKA8afkDDve6F8keIUxCS5dIe1ArxYBg5XGYwWW21rDCia2TFEnCDWq6fZEs1wJnAC3+C/zSx
WyPODk1fip186aBD2rQ5zY4VUIHRQae2azkvwGEqo3EaJ0A+AXCpK7GwHbnMYJoqK4sL5uFTVyKR
KD1jlYndbzcvMEb8Eap+nSRlVX5ZVzJGSTAN9CjLSZKgW+aXvRKvBarTLHxSKZk4Gw6cNBNVdpms
AB+pfIj+dxIuztOqJlbxaZaAn0DD8On3A1iw5wuFgRCuluHmLxVceHvzJONodw5jTBgdUa7JKNsR
5165JGgUHTTWSIkkD5QiBhwj6dSPmhJ0ZVd4SkJv5k+A4tPXsfbMx5ZRIdj34+kZVWBm/I+y9tvR
7twMEQME7BA207vNIka0ZlnZFsPRNCe1GiPBEy6knHWwMb1YHsUjTVsmhbMevh+kk/Ug4Av4dazD
saulR0L8q7Hx1ZByvHFmRyFecCt65KSkcN+v262gunNr7TXMVmTUVukg6OMhW1k/GT5xhW2dPoT/
idQnbXXQojqU2mAmzaVmu3QYKSDiw7NZxLHUo4BzYq/QVgctogt0KA2YAzlVkSXRjKoeDqHdFElr
OId3jtHmwFqJGS0dlcTP2JuqfmJGW7oZUX0rt/y1D/VEMjsr3AGEIA7q3SKGeyGFxNCcxAgQXDoK
90JpaVuBDngt/I2nEoG878jmkiaoZUfiOiiL2XDyhrqHpMoDmI+lf1taWIZVTckJaKZzaEkxI3Ei
pDLGbC9bkU7M0Ix+I0uA1CvLHXAOA+yrIDXjzAqiYU8S25wYxGm4A+nUIgZXGLh/bCCzgGXUUzuV
p2fCF1Kdrol1Eh0h4JivChrgqCd0qtWYAdQ0WEYbpwZf+WGYwsuWDqwSIcxmlqkTNcC5Ar+nmfJS
gOLF8On3HRkxcUdQrnlHMiijnJIuKMqujWau0WGInMoCt9YvNORF6TDySMIW4t2z+WxZcMVGhYDQ
8FnG6Ps5K4Hesq4vwtwYfW8Q+7sKHG3oTj8OAc4028om205ed0+moezimtyPc4+qLxZ9cHu63WLB
BREXdUTI4Jorz3C5ZFg4pTFRkXWcnuBRcJSaIJx7VbDEQJ0zNBGOSba1HbLDoEsQTtBsmKqOm8/C
D4gXOneygaKQLZhNllNHiwHJWuIY8W5MvDDf5gb149AS9p/AMuD5xLu1GgN5CtbirYRpYNW0YEpS
fTpzPRqW38hJw1J8bD4LQw65JUAo5RLNu6I+JupsENeSaDZTMWNjn+PWTMObzUBg0lfXOuwRQqfu
GY6nVb+ZLoOWLbQYuRniJqkY07MIZKfqrlGVAaUkpYpZnA9JrVO6GQQImTbMrKp5o9Wo6mFssn+A
Rvsl1sGV6NPEPe37wQQv3LXKiO0ByEYVkf8/B4EhnxpVY6oiKI6tYYsGoI4ltF5BlTRKJI/4rkcR
uI9VClBcgl4PGiViSCLa42wF75hWzRULZlEiZIq0lkvQRgCizSwRcmjVl7h9Zh+V/EYT+9EDYVdj
thWHPoqSsjhFDW5GfEOWLMPnI8/kgM1pPL56GuuH6/TRdGoB76t6jCjlYX5xjV9pgdOxKmayySiV
esNcQuzP0jPOINmVUAT8lOJeXQhbB7tPgiBEAz+HdK4fdRSxUnYYGQNREJabd9UlXkivN85Ekt5F
uKL3dA3dCl6WkwayVcGFP2O6hTUaYYOSolRj6EqSL4mezedG2DY/DKZbcC8tXBaYTpqmVoeRkTw4
TIY0SZa23iV3Tay686yB26ie/eTzwyBnE6HVF4oy59Gw4EopbgxKsxDnmFr4xLsHCVDTA1KnLSw7
zySluKiEgTVM77fQ8DDMpYccYGaBQiqGz4wUYd4JtMIq+nHnN8NePAiHUkYi33owd+pKMjbpGaPE
VUhHNUuMABXRwk9z7nseCR1GBlaPzQw7sH4tWkrxeABlhrdqpD6Y9/R66EnjmAtQJwouPhBae8iJ
erfdI3FjWQH7VVLjmZ4syhDYImdqHjkZi/rVIzHcjYWIVixrKLaxus8ziTAl9YVfJFOCqkdIsE9Y
3+Y0VlMlx3Bi2GLYAeBzP7hPNpUKqV+DSRbtG7Ohxw0zNaIR28uvUg8iHPXvUOdRzvS5FRGnHAaU
hUditopiNiKEIQcbKy3WHqcIRclUmetKNNxaE0BHDx3fvBShtcYdoMM3SVQkEjR0t0ypQqcErpah
XOq4+QyyYmpVsaVKEtOKvSrbuQieqcPzs66SqtkBgdp8Vxw4WrLubBvh+fqmmG4VzSAOH3oCGpsx
WaWwWpThtH1atzjgQQObsu5ip7BJiFnfWgNYh3jaNLh3OTW9MbQPRdByH3PGKDB/8QuLrKo8tQrY
Eiv8NVAMWXPekZzEiira43ba18ypqoogTUit7bjLXdtUPbsI4UDHpJEcPTuHzNaIFVDFYaE+OJRe
PfsAw+FNGUsHOdXSSOgzoKG4eMo3aMELjEHmISuNiLCjWskHh1yIFgJo/X1kfxoqcewj38Mwm2OC
rf5/7+N/qMReb6mMn399efXs85dvLt9cXrz+3duLm3e/v3j99urNj/4Dt3+Bn1zky7375bNPHig8
Hsz+wT+8e3UxfenpH8p///T82YvLl59dvn5zc/n0zc/y6Xf+cPz3P19cjw+6+Z9vfsD1Z599r+1P
tf2bv7i8uDm/efr1u/EH7zYf8zfnLy4+efDrt3+6uHr9/PLiwe6nj34QUbr9e/nunzyYfdodIO9j
X/63r65v++ri3g8/7d2++pfXz56f37w6f7r6/DIM4Vf9O3z49pvL7/755vr5zft361Ma3+Uefo4v
zj/87XrvSY3vgLOvntSHv/7n38/e7z8mcaj85b+9+u4ft5wPlLb65T+7vnp5/eFft38PEFf1e3gI
b/f+BMYc61/9q8uLq+e3/opHkq3+AL96+5fzb14/v/7pq+sX1ze3/Cj38KS/OH9//c3lxdN9lwlH
UT8rr/rq/JbPfw9P+qvzmxeXH/6ek3px/v7tbSd1D8/6y4/8Iu7hTf/x/OnX189eXrpWt//Cf/Rx
70spn85yz+frJPmj/4BUly/89Ori/ObT/wIAAP//</cx:binary>
              </cx:geoCache>
            </cx:geography>
          </cx:layoutPr>
        </cx:series>
      </cx:plotAreaRegion>
    </cx:plotArea>
    <cx:legend pos="r" align="min" overlay="0">
      <cx:spPr>
        <a:noFill/>
        <a:ln>
          <a:noFill/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l-PL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plotSurface>
          <cx:spPr>
            <a:noFill/>
            <a:ln>
              <a:noFill/>
            </a:ln>
          </cx:spPr>
        </cx:plotSurface>
        <cx:series layoutId="regionMap" uniqueId="{504FF84D-3224-4F76-A877-B3878378BF2F}">
          <cx:spPr>
            <a:solidFill>
              <a:schemeClr val="accent1"/>
            </a:solidFill>
          </cx:spPr>
          <cx:dataId val="0"/>
          <cx:layoutPr>
            <cx:geography cultureLanguage="pl-PL" cultureRegion="PL" attribution="Obsługiwane przez usługę Bing">
              <cx:geoCache provider="{E9337A44-BEBE-4D9F-B70C-5C5E7DAFC167}">
                <cx:binary>1J3dbhxHku9fhdDVOcBhu+u7ajAawJIPhGNJI67lhQDftckeuVcUW2hS0Ih3Y8w8hGcew3c7e2fz
vc4vMisru6NKdHVWGUjtLnYX4kQzO/6MyMj4+Mcfz//6h/PL9Wp38te3l1fXfzj/68MHP9zcvPvD
F19cn/+wfru6XrzdnO+219u/3CzOt2+/2P7lL5vz9RcXu9WHzdXrL9Jlkn9x/sNqd7P+64M//ZFP
e73ePtuer24226v/eL/effxmff3+8ub6np8N/ujk3fb6ZnX5eHuxfvigyE6LNH1wsr662dx8/Pbj
O/7N//zByRf6I3q/7uSSE928Nx+WLJZN0+TFsqyzosmX2YOTy+3V6/bHSbVYJnVeVHmSVklTLbvf
++fV2+4s/+fkbHt5/Wb1yTOZE60uLnbr6+uT9v+6L+KFVxdvN1dfba5vdpvzm4cPvnr5gP/s3j+l
Dx+82m3P735cfXhwcr59f3UjCn2Nbh8+cAfwinCfL9/nfHWJqvbFN9fbx/YTrFLPnhnFfXGI2Z/+
qP4BVap/2YNV6/23fnSAal2eJnnySQ0eiWq2KJIqW2Z5WVZN2WhU64X8tErrJG/yJGsa93stqvYs
HphP/KUNo6qFDyB8+ODpWR/Vs+2Hzerm5O6fHzbr8zebUeA6fXlwn11tVlfbByfRQZstT9G1U/FU
g10uMNUqy9Kk4H8tNbTNolmWIF40VZHleCT3ey209iyB0GphBe3zAWif7lZvfvl5nL06PXlIO+no
MG1wwlXudDsV02RRFSkuOC3KZJkVAtq+E24Wec4PmqpKsFnzY2uSFlN7lkBMtbDC9NlXfXO9+9sv
P1/c/fcoM3V68ph20tFhWmCnWecKp2MKlFWyTKq8KJd5Ux1iysWaFUleVkkG6rX7S2qvVXOSQETt
1/DCCtHp12qrJg+pv5WjwzTPT5Pl0ml3KqbLRVqnRdZkZVVWRa19b72ollnN1coPiwzA963UnsTD
ctSlqoUVpi+JXg7+iVDpyeXmA8HpKCt1WvKQdtLRIbpMTpu8dLqdimi6SJs6aZJltSyKsmgwxD3P
my4XhMS43rouSu5aHSjZswRiqoUPAHz44PmXfUxfrXbXt6sPq1GgOkV5UL14dKiW6akJZT5hFUeG
v+miwOFm5TJNm7zh3XKAalIumrTKl8uirpu64cWzb6f2JIGYamGF6auBCKkNfs+2t1eru79fjwx/
nb48uI8264vd++s3MUbAeTWvFy6WVSWXZ17n2aHFJvUiS3Pex/Js5WbVFmtPEoiuFlbovvg0ui9v
drfry9GPG6cvj679gPP1yYt38tTe4Nejs+GiAeXuvTHVMyeLvKnTqikq+9BRiYlykeQ8gfKSy7gN
mfet2J4lEGctrHAeiqA6K758w2N27CPWaczjTB7DfECM+C6L06SY7R2bLrIS/2tsuCoOHDTXLoHz
sigz4uYswY0fumh7kEBwtbACd+jabcH98/bD9uLDdjfWRzt9eXQf326vr8xzODrjTZLTJLnfeH+n
zBf5zPI3fvNhVu438pkJjqGus2y5rGrezAd/WXL110R7WcZLulyqEN2eJPDvSgurv6shp+HfTeOy
mUZN/q/Ji0f315QmhHOddqdfBWkq4bc8qAnRVXokTRcVSPOOTpus6gfp9iyBqGphheqz/+wH6XvZ
zIur0VeB05iH9/n67sfXm/WHCG/6Ojnlmeuc8lR48wUBW5kmOdFauWzE2++9wYjoijwr86oq+fvP
Uh3R2bMEwquFFbxnz/vwvty+296MeoA5LXlIW9nozDXjTV3NmCVZVk2WN5Qg6jTNtLmSwM4J3Rp+
I+mS7spp89PmJIFo2q/hhRWak/PTrZY8nvHmp+V9WHe6nWqh6SJP8zJtUrlb+3mvclGVZKirlMxY
1TT+DWAxtWfxsHzijT9cTtLCCtN5X9SiMY/ut6vdFSEfxc2L17/8vLuKMSbP0tOynNFyCbtJa3LN
pnm+VNmwpFmkebNsiiYpq7zmPnY3QGu75iyBONsv4oUVzkO22160L+7+9WHz60/nm7djA3OnNA/1
4x+4bN+u30R41xblKakqp+mplpwssOGyqLlOq5ryoXpVV4usxpabIiu5aiv5Azh4VZuzeJCOsmT7
RbywQngoQHYIX67v/jU+lHIa8/C+aD9gFSG+ZX4KDk7PU/HlVU3aJEmoPzRFYRLW+7FUuZB/LPI6
qSvKTu63tn7anMQDdBS69mt4YYXujH661ZdH99H7GO22njXnmS2WRL7EUkleSS3YXFS+TadelCke
uaCPJ89IeXdVTIusPYsH5yhktbBCdqih49vt7v3d38cFya2aPJxOOLoomWxdns1mqclCSv1AVVQp
rRr6ri1Jj5Vkx7J8map71p4jEE0trNC8xwt/vToi9+V05WF99es/Lnbbu/9Zn7zarC/jzGDn6Wma
ztbVsVzQOVckZC5y0lF02R2+a5tFkpYZTV8l/r8fTdmzBKKshRXKQ/Xix7e//nR9sz3/YTuyvuiU
5SE+/Ijo7JcDkxR0d97Um3a5oFknz4qS7skypZCo0c1S8hV5iU/OiaqVDduzhKPLF/HCI9BtI6nn
H69vqS+MDZSdxjzE5gPizGCndFAms8FLX2xd5zXVJyJlccIH8EpjAPA2WZrRSJn3+mLtWTxCR124
WljD+2rUxerUsYfd6r9sL150limZsvmyFZJPpEEnT3nqNLa7dT8GJp+IN65531ApplCsikv2LIHQ
aWEF3fR84mGGItZ8Iq0nedq9LqZ6Wnp0cvL+5Bxoo03xtz1TLKgVAiqYEgQrT2vPEoinFlZ4DhUL
fZPNiKKOU5Q3Ui8enZUWlAil3eITzuzIHh3i36zOKlrQKcYN90cSGksQzH+g1KjaswSiqoUVqkMx
sK+1jUDVKWoP1W5uITpUs/qU0tpMqObNgnkDCjVZVZJE0uXXNCG/VCcl9Z4lsW9XQWrzh+YkgZja
r+GFFaZnT/uVnDYm+np1zYNkbEjk1BUdjnlyWsyGY7FcEGHSOpeZOrpJBB7eoY0U5DIKOWQl1A1q
T+Kh+IS/GM73a2GF4+DL5Yft7tbEpCNs06nJ2+bjTjw6TOkgWTbdfTbDPdqkUmnNi4T2Bx3S4pBJ
LtVkkXiw9Ks49iyBqGphherQPdpa56vt3Y/bt5vxnZFOZx7g7379x/fSVhkdvNIy4pM7U+EFv5T5
vYTxn1oG+nqp/eWSu3RZk3CQ6k33Z2Wdrz1LILxaWME7/UJtFeUx9fdxdKhKTNfMlkQi+C2kuwWr
bJa1LtjIO5Qpr4qXap0UTW/cy54lEFUtrFAdMlofvY5wxU5Re6h2/e3xoUryt5gRVaYNmP2Rcnq/
Sw1UE8YSauYzUzoj7f1pzXRpjhEKqBIeAWjrhc9wwucjW9PtEeWN5sZuH72XptYoG9Mzpm7nCn4J
mpK0poBq7tekN3VLwpeyW4OVUkLv54xyc5ZAaLWwgnYobGqhZW5AijUMDpw++/Wni9sjrlr7S/eR
tp9w9THCy1YOO2d8zEB8ncqkbVn1ZxCamjgrq2mioGtGX7X2JBOAPjL3++3H8x9AZIRHdjryptvK
xueOl6dVMmeGKWFavihqque96iqv1mXB3C0ECQBOjlmFTktzlkA8tbAy3OmXbKsoD6m/o6NDtU7n
fMNmtKXJpHyDoVYwHRzmDekrJVORlLyEKsbluW8Pb1p7lkBUtbBCdSgP3Lrjpx82F7cfxz93nMo8
vvYTriJ0wfyt05fi1Dz1vUNkLP/VMDeIE1b1GUw2ofu/bFK8sC8ttEGUOUcgtPZLeGEF7RwGa5Tk
AY3YYOm43SugTEWUzuC6TCQ/KFQIB1l+eg8b0sWMAhEyk5TS1moP4lE5KuekhTWkZ/3cYdf5O+JW
dUryiHbS0XlgsidF0b05pgKaLGAhISZmJB4r7GWDaZCg+UF+xkCnziLakwQiqoU1ol/2EXUvnc3q
en1+jAd2KvPw0jjMJ8TogUs8Xzlj2JTzouFihe6gJj1x6IOZtaKCjn+mEsBjKNdhkz1LIMBaWAE8
3G5oJqxHBcJOTx7Tdj47wls1J8LzN9xUk4XiQiozSVUWiRTfqNGoxL8QD9GJWIqXdne5vVftSQIR
1cIK0aEX7NPVjQzb0pc/wgs7NXlIvXh0bjjDDS9nc8MycVPS+FsZN2sMcQ9TnjeMXSVM4+T0hZOa
IE7eTznZswSiqoUVqkNluW9u19ejyzlOUR5VLx4dquWsLcEJ7pWRHMnpNwlpJWWpxYJYir7ChC5S
Wph63tecJRBV+0W8sEL12aNPXq8yQ31tGAxGGa3TWHRQSqPPfF37dCxldQltUMVblcuy91Il8SBz
GVhn3XkF63PtQTwURwW+WljhOPRMPW78UVTkTTPWdiVJezVzZoFxomSKSh4xvWll0g51k0IjRW8h
qSbla+1JAtHUwgrNoRu0DXqfb95ImXV8X2irMA+t/YQ4G0OF3SqZrXRDgFTBHJDR2l0P9C0xiUEv
2rKh3zunt1t3F9qzhAJsvogXHgFwx+M1JkJq9eRR7aTj879LynFd/9DUoDdfCFwVzBBpVvT5F8E0
odmb4uuSKZwugdU6YHMSD8pxDlgJK0SHHPCTC0MTNer6rFst7SHqpKNDlGpwUnc52KmIkhzMGKxh
YplR1iZVwZGUzYmIhCGK/K92wvYkgYhqYYXo9PRgqyYPacTpQSkFew84HdOiYpiG/xmcmKL1kG5u
hlcBlKzv4SPGniQUU/M1vPAITG3BfJSROiV5RJ1wdDZaJlD1dCHLdDxz+pBqeXFC+9GjHoeqh040
SG9pWJKiuaq62bN4UI7yu1pYITo5fdTqaQ9SS+8XYfoIuljaAZ21TMWUugsvmBTgIKjuT0XBeksK
H06vhubRRNmoPUkgolpYITq9Ba1Vk4c05hY0UoJ591Cciil3KbVxoqO8bhg+VmleqY4TMlWUZeAp
8Dd4V2rjJIGYSm18X1hhOv0ubdW0h2nEDWgZGYcu9pwBU8bImUylsYHCzACmNHdDIk/2nrZR5x1a
TM1JQjFVwrNj2qrps8C0kP7u2TClAZgnJw35sARQF1cxL6s8GHijzWUJ0fxAq6g9SyCqWlihOuR9
29SD86Jj5y+cyjy+X939+P416Ytff5INJNHFTFR/ycM6C5pqt6TymwxnbAvlmq9aquSEvwW+mG4l
m3s6SOWbswRibL+IF1YYDzH0dHXuEdkHpycPbCcdHaZpdVrOyZdWMKxKlh7ugSQ1KaPD8kxBKwtB
MCTlDCPrzgd7Fg/LUXGwFlaYvnz1yUT+y9XVBXMZ69FsqE5nHt+7v22vNnGmDKnpzzcUVwgpTw1R
MaxLJAcPq+SETyl5iowSDTW6mh/uG6w9RyC4WliBOxQ+OaccMHRj9OXBbed2YmyCYM8M3YBO0TN4
ZOFb4loVruIBj0xhh9Fk+r0prxoSkH2A7VkCAdbCGuCpfUutnjyo8Xpk2R00ZyM/KSYeqSR8K1pE
dSTFLUuXGrOPQiE8vGMp36PnOMoj2y/i/yDmx9To6XPA1CTGZouc2AlRUnJj50MJJ2lvH0+zoPoK
WQt1O8KrXrOSPYuH5ShMtbDGdKgbzQzcjM8foiYPabT5Q0nSzBc3Sa5J2AypmNfypCGdtBc3yepC
aRRljBkOJl6xXY7LvmLtWQIR1cIK0aH3jnvojMLUKcpj6sWji4ZlW0U9m53Cq8TrlDQTtFgQtAhs
+6iyupAfEA/XFamJ3i40e5ZAVLWwQnXe/R6iMQ/v/7v9HqrwGEfk+FMkupkrWpIhc1gpmUEnKiKl
OGCzkGkltLkQL/e6vO1ZAtHVwgrdOWzWKMqDGrHNyuztfJ6YDDHtELIpy2z0UP1LZkgZdn72eVBs
zQiC3V9Tm080ZwlE1X4RL6xQHXrk+ILpiLSEU9QeqvHmiBspVM5mqykMlTlEAiBXkzZUqJJrquEQ
biCDpjrnq4IWU3sSD8tR8ZIWVpgO7aRsH66kFMZv33Ha8tBa8dsIs4hNckpTtrObqW9WWkeZRGZ7
lux1tgON+3cs+0b5MbWcJQyVfTZZe5ZQbM0X8cIjsO02ho4wV6enfUzbbaXRxU0yOJLMWKVjvJkB
KYAT8u6DqElqdLSsLdmZJnPJXd9U63/NOTwkR9mq/RJeWOE55H9bWz0LmrQRhXlwn9EqLhz9l6sI
bRaqIYaK57JZGJkMWUQNhQDc3preBW5+xuMgVGPmlQku/dqxZ/EwHYWxFlYYDzWWfgXnzg4m2ZMn
sjlhc34LQCPM16nMIzz0QdFZckWMPF+NJ8P9pvWwJSc57JWwq9HWT8WgH0vZkwTirIUVzt+d9asB
L2/Pb9fnG9K8I9B1avLoevHoMK2lNttVvqfeuJmQM8liYGgEsOAD70xL+JIqfArdISni7kKwztke
IxBQLawAHaJuf/Tx4vX2GlRHIeqU5BHdk48OUqZJiGPncsjJggZT6WLKCso35lryhPwF2UaK8TWd
FWyY7QI3i6k9RyCmWlhhes/szd2/V6+PWTHbastj+/L23W57Y/YPR4ftUkYSZrtsqdjR/EJ/zKdW
WPHsaUyDMUX23mVrzxKIrxZW+A4FVMc9aFtFeVi9eHSosv0JZvz5LJbEPqVYoUobmJjDDVOAZXc7
mSdonNxvbW3WnCQQU/s1vLDCdKjd9OnqcnM9zgk7JXlEnXB0eC5TuPG6G27qpUqCouENC+Oh9MT0
mtigF+AxBOUldTyKeb20kzmLB+WokNh+ES+sEJ1upa2iPKYRWyl5c7aFOXuZiiosakVdUWBlrBUG
YdWaSLAkeWFmmWUbaL+sY8/igTkKVS2sUB166LSP2W9W55vvx68Gdhrz8P5ZuNdifMUW+bzreWEB
YaUziSd4vfVaBVnPK1vdMWdG50qGstwflXXC9iyB4GphBe70/H+rKI9pxPl/tkNgO067U02WXe0p
dHgQWqYl+KlMMdkn5i+FX42nD11ufiLIomrPEoiqFlaoiiMe8TJ16vDYfbd6s7uNcvluU83Zm8Yr
JmP+w63MVtBJQ2lZ58zpsCpjbzzPAmdPEgicFlbA3ZPk/3b7dnV9O35a2SnMg2s/gdbDk+crPmiz
Ntym0UVLCYT485EMpAsBkRShuNYePzRbtMkvEkXRAlOzy1UnEO1ZArHWwgrrs69GGalTh8fxMTxN
/7P+cPrienUR491JlAijw1xelnC3IOOXsleZqTnD4L1XtZEcv3D2LKFHgyqiR+NizxIIoBZWAM4R
7hpFeWgjDneZqt7bRzL17pTZcyHJsqVzjSrhrmwBpFgnD9N+97c9SyCqWlihOsP0udGTB7WbXY/O
1abFaTZnD1NNN3DJlpOhjfb0Q8AMwsuUlUVlu6DKPlPaeMicJRBT+0W8sMJ0qKP/KetPRpJoOTV5
SJ1wdIguczagz+h793crGLJY5Xsblo01UlTHSPXlac/iQTnqUaqFFaLTfW+rKI9pxL5XLqJyRlRh
pqQtmF3IAwSGcqNCcEjJgOZSOhx7qJqzhKKqhGdHtVXU54Eq4zZzdqMRAZG7ZylcUtDrTfXl0Fax
VKJgGcYgWOqhas4SiqoSHoHqGe+P1c1JyJ4bozMP8PPVLtY1NwxSzBUFS5gr4S2EhkOzGWSQeMIk
3L9C2N5L+rKphrMEoquFFbrTM0jmcPv9LRFnkGj8wcbmQjVdMG1eMJph4txadbdIB2na0LzEQhTZ
i6LzgvYsgahqYYXq0P3a2uyz9evNlvajsbPLTmXeZN0nxNj4DUdK4ivXU585AvCSz6OZdOCqlcSv
UFVitTBt9cdv7FkCAdbCCuCh6lvH9jsid+j05FHtpOMLiouZG4QT6ECY0WDLgvW1hxct43M0vFBy
pdra25GMNfAnEYipFlaY3mO0L24+jF9l1KrLQ2ulI2w25C3PcPhc7pikBGlhltsMD0CyQhnfT27S
UKj1Uk32LIHIamGF7AxJCaMnD2m8SQkmVthhPRemsh+QXSg0CQsdv+lM3bNWGZeTwRsGc2iCgKNJ
9T/YswRiqoUVptMDp1ZRHtSIA6eSBpz5Sm8p4XBjCKB5xqomNCCFMoLKm5Dm9Td62oMEQqqFFaRy
qY65O1tdeODu/rlbv43Qv9KWRTPfXLbIwBRsH7LphHooN2TviSr8LjxN7Q5791ttetCeJBA2Laxg
G7o3fTZoBKBOTR5QLx5dNJSlpAhn60aS7X+4VmEHZliql8hnXKrE9ZLvJY+vl53YkwRiqoU1ppji
wT+lDx+0Dxjhcxj/fHHq2sOWzPGb1cmrzfruXxHaLNnqfL4XDO1kzEJVwEcHITvDDkdXJanPfoWC
OUjZpWAmW1VSn7MEImy/iBc+gPPhg+lJfaMmj2u0SX0ozmdsW4HKmxZ/npxm0hxOyoNEIb0PGZOP
MJNW3KzWoPcRtWfxoByV1NfCGtFnfZv9evWBPedXpApG+GGnKI+pF4/OD3PY+cZWc3iAWa4LOziL
FAoaCBWqhqAdNNtZOJ1KsmcJR/XgSTsC1dYTP94wyXbE2j+nMo+v/YQY+ZYa2ljmC3hpWDLLE8jh
D7CRUi+HuYfOQtuy1Os1s2cJhFcLK3jvaVl6CVHa6uJ25AZlpzAPbisf4R3LfDyrLFyEOj1LmEpF
hhWrdJ1RIldjrKSBc9JN/GBJH9NeE0YbGZuzBIJrv4gXVuBOj4xbRXlQI46MKbMy4TIfqjJwIRQC
ZZ4JpffBPSvtoUzbULQRHoEegbA5iYflqFvWfg0vPDumrZo+F0zpNJoPU7J/7IFjDXae8//Qqb2X
TZKCDSnCFHZhYVDrdRMCDGfxwByL6oHw74CqUdRngSq0qaTe50JVNrAWELezDE6iJ+V/pRuYxIQs
t1kSGXde33pfe5JATLWwxnTgDduREY4Ih52WPKSddHzRMO2FZafbqTeqvHFIeNeyqZP2UGWnhEts
HGN8CuZ2ck29xiWWJnKWQEy1sMJ0aJrGr2QcAar9/P1yuRePDtWGcfI5abRk5SqMsYZEi2zTgfeV
l6tsMqph0QL9zudbO7UnCcRUCytM7wmBz1bfb1YwQYyNgVt97Vns9ur6ZnV18/FKGvcNKYwJqKOD
mrUFbJKayyXLJiOZhQPNss/qLhdtQy45k7GbsmANpPu9bUhszhIItv0iXliBPT0kbhXlMY47JIbg
12l3qluW0VW6RXG9acltqy5a0+8izrrgumUJbw9VmQ7NPDDHhk8HwrOjag6375ZjRrU4ZUZ4TlTZ
N1bTeJbQOHrglMG0aNjgSVglS+6VU6afgXOEIqqEBxAdcZ3aI+zj9ggS2qvNOsKsgylFdK5uqjFS
uSkxw0+sqec2BU+W1ENeWGb9zL49SyB0WlhDNxD3htduzBvtHGKBm48PH1C0ibl2QxtIWsy2tJN+
FpL4JcNTgl9v7Jh+Flm/C4MWMRXLO7u/LHuJ2rMEIqyFFcIz9LMYPfk7NN5+lopqfzFbvTVjcpUU
hCy5hhCgh2mxID9IZwR0dxBAK3drTxKIqBZWiA7RZLU2C7/k9+ux3aJOWx7ZV7/+9JoS0EepAUUX
9Ra0i5ad4Ux1yeQEDUfLYFMLPRP0tAhHdNN5CGup9hCBuGphhev0LqVWQ3uA7rbndz+uPkQIJ9EA
42vzBUYEsnCOlkS0ZPYVp4dkgIl22TLHf0KWyXWPp/YRY84SiKr9Il5YoTr0iGmtNYyg8nDl+VP7
aIUh7/Tr9e1mu7taRQg2NG7VfC9WuO7wzGVOK0xVZ6B6EAeTckrykgIsfU9stDdkEfb90l625iwe
r6PeNvaLeGEF9iyEd0ZT3oajJryjwanorr6pPhmGgDSD8o4ufT6VV+khruUCNuhU2KAZuvIvZYsq
HFXIeGCOQlULK1SHG/jNVFXbiT/2yrW/aP8J9HT7FpvdRDlXlVBE+Y0tn1+c//UPr9fbZ9vz1Q2j
Kv/xfr37+M36+v3lzZ/+eNyPTt5tyb5dPt5erB8+wKeSX5zvcshh6cpZ5pH212PRdYUTkZ+TLhmY
rDUnCfy7sl/DC6u/q3uuBje3M/YPyynMu43HP2xvtm/j3H6GFyWfOBe8Qn0KrZ4kPujLGVjTAu8p
+7FIcVIZ7r+9zFk8Rkc5DvtFvLACeJbrwGjK4xrzdQC7MmR5c+FKZclQA0FdQTdkqqr6XPPEcjTE
Uhou5JGmYjp7Fg/NUbhqYYXrUGXpm/cXq5O7f17++o9rWRM6Ih/mtOWxVZ8R3xOsOSWVPBe+LCaE
BgjnC4eFjISoMA6G2xoiN3YrkVhJuyCjfYeZkwSiWyhhhe7QO6yN2B9tL9fX8qBqGZ1GoGx/2f6V
7z9ESDGiAzmhqdlnj6fGdDhniL0Y9aJOSO+6fpjxYwZIWJtGfbhit0v3vrcw27MEwqyFFcxCCnXw
T7StP9qs7n78eH2zfTPKgp2qvAXvf0B0yDI70cyHLHVDRhGscS77FSbG6GteYMVgGsWeJBBXLXwA
4sMHQ1GVLxCNsFinJo+qF48P05SX9WyhFFVDVqIxfVCwzUPmbg9eYMJXArdmXuKspT9Sj/AJd0pT
hqKqhGdHtVXU54Iq2cm5LloslWqhrI9lBzBPocNmDlPhlyYdWN2IpLrfaj0wmHKScEwPhH8HTI2a
Pg9MoUGqujBm6r0KpvAokiphbXeS6WFbsVQ4Lgo4UyU/pjE1JwnFVAnPjmmrps8DUzbLlV2JYB5M
Zc0OVCSsB1BtzHTisGeUxFhFmb+/u1AWyZV5KKpKeHZUW0V9FqhSp+ECnMv7Unsg8QRJPH2vbERT
ETBj8QmvWPIXsBzAeaAjYHuWQFS1sEJ16KHj59pHREpOUXuoxltw4iHGIPRcqMqwJmDVAJrhYvuP
V1a186+ySIvdwe63do9XThKKqfkaXngEpmeWAezZ+++P2M7i1OWxvfsnz16mjMgpnn53sfvl5/+K
8PVKIpTZWafv6R45SbBcCsHUkaAj4fo+HEJgBw85Y1kCDXmUtl17Fg/VUSkoLaxwHnrltDg/2W0v
bjdHZI6NwjzOTj5u7uqmPGV6dj6gl1IhpqxkOnhU6Ula61izJOnIJmub3C2Y1qDtWQKB1sLjgb77
98fdancxfsDe6cxj/Q1Dg5v1f8lS0xhzUWIEyxlBJlJmrUdRN9gqyWNtzTyA6L+TlSA6YjbnCATY
fgkvPADwiLvWqcJj9+Jm9+tP37+//hihGy6Xp7AnzmedrDrjpcPM7dBIbmmIE4S4jy67vCsbWtu0
J/HaP8oJa2EF3XBh+PaKa3ZU/tBpyWMaMbMbiYD5+L94vhL1FrxjSEwMUagu6bojwoLBOmePePds
9kmJqgrEVDIa+8IK06GL1ef/xhhqqygPqhePLn3I3Fo5X6Gd6b6GFBOJQZIPVAJ7DpZLVvwv6f6a
4QOV7LdnCURVC2tUz/rJ/m5CbwSoTk8e1E46OkzhiyyTOX0v5SAqrDxoZKndYVLCLFRi7yiz9HDN
93yvOUkgovZreGGF6GTf22rJIxqx7yUnlnchyfRHDdNchLktj5COdSXJz09hDishSjU0U/uxrrDF
58EJYSWsMJ3ue1tFeVAj9r3Fb3fA/k7tVeYdMNvfU8KEYElKMmdSnwFf/fe0XLBrj83htGymOAld
NLJn8WZ+VHymhQf+nkY4d6cO/1fDJluGSeFMv1xFGFzTwPobndO/099NnpMY7eLrqX6IaIGgHkKz
inbeoTZeUqay8g2aWAh5ev095iyBfzf2i3hh9Xcz2N/z8XvaNEeF9U5N/u/pm1Y4ulghY/4+6eKw
GRAFSiibmSYm2a08gbA72I00OXSh3avehvT2IB6Ro9yAFlZwPp8a/LVK8njGG/wtm1PyzjM+vGER
rdiUSVtlqRq0GpYy0nJJTyXrwISn2/3W9pFmThKIqP0aXlgj+mU/nHfZT9qIP15t7v4+OgHaasyj
+8R+xNXJ/3rydnO1+t8xXgHVnNMzdFpC2CzT4LLRRN/gxPh0b1FFlk02bHLU77bCnMVjdZTpamEF
9FCJqgX6KcPDoxnP7K856MKjzYtRt/PVSftBMd70vIFYZOvsaqp7lhUJmDGcHtCx2FVve9UMecql
IEwsxwxG0T0g2zSaOUkgyPZreGEF8gxPOaMlb8HxPuWK+hTK+7kQJbamqYdMGSQsMvqmPHTJKmvG
oPjPkEaTnLf7vRZTexYPy3GGa76IF1aY3mO4r+ix/B7TG+ugnco8vO4Tzn+I0TXD+Xy/yf5O0Xk6
6/SzFLi59oWOizi8x5SYLgq2JC0hwsRXWHo2++dj/7TsWfxfx1F/WlpY/Wk9+89RUbhTh/+ziXfl
clYxONF53Il+HoJa1tsvIW+qBJrDhB1reFlvJBMVUIWTstPPKnuSQOC0sALu7Okno7YzdmG/He0R
nLo8tC929G1H6AxMtqx76kwEtqBqIrs1Eqph9IAZMrW9C9w0/VEkS+k8GWqmt2cJhFYLK2jnydyh
KA9pxJm7jKFA39QzFVXyILSHsUYjz1IS9yrDDqr0hWXc4sTgMHHp/Jk9SyCqWliheo/BfnMLn/T4
zgOnMQ/vo+3r9+c/fCAWiDHwhiGZ944Ll6YinLDtSNZ7Gtp+OrBVmMYkG4VQjJb+QJyy+632JrUn
CcRXCyt872HTE/ae9+Mf0U5fHl+ICbbvoOOLEd2C3qH5kiTJgidxVdFiL/tWdHs9DZ68qoTnn4p2
r0JmTxKIrhZW6N4Tgj/fXI4mSnTK8tAa6dsYb1tp/uvSUFOtlmEYZmGIfJdsq2K9kQqk2MfBk4sJ
KNOV0t3x1mpN914oHYEWVrgO3bUu+XV865+p0TvOLpBdCfvlmkR3dLlqUctsQTKxlFDAEyoBIr5Z
5arp+KP7hCyJUDyx4EqHyfYsgXarhcfje7Z7f317xEYdp7J92z3/gTs31oY/6F8Jc9wNONWCE0wU
Vj2IhxkxtbQ/e/GysNjmvIAK6tmkTnrDp/YsgRhrYYXxPTfv8Ty2RmMeYvcB6xhtmLhqvlXNJCFY
nsOwjJAR9/DlqcveujLLWZuU8Yfg/qpaD21OEojuUgkrdO/x0C+3b7ZifmOTX/Y37b+Lnm6vhZ/4
2eo8StKYpjnNf6M6fUgMc62ZYk4u4ZK5eS88MAWPHwj+KQMLSW2vAV8qirIOrba71k3hYj8LZc8S
iLEWVhiLBY/pLWjV4c3z7m8fjQ+Ps+OaRrdiPmoWnrbMCd9DI07xUEbIhWG6Pz9hzxIInxZW8E2u
Cbd68rhGXBOGF3DW1ZL3TZ4ypVjhi+m0h5TFsw20TtecJBBRBhz5Gl5YI/plP7voc0gjTNV+/r6r
9eLxBcPJKVlcd6VNDZRILNJtXeWsUmlgqR2YEIc9qxCaFnbZ9ekTzVk8MEcl+9E6X8QL/w6oGkV5
Q40Y1SKH96yr0k1FlclTyTtIophVOfoBK/VeqOGxUqiVSl+TtJZqT+JhOQpTLawwHUpMHDd32qpp
D9N4505r3JbX7lRM8wUd9GlN1EtHBhOoh1wOkGKx5kommIRPSZMS25MEYqqFFabDNNM04pD/G+F7
nZI8ok8urHB8njcjQuqStFPxxPOWRLiy656nDHzTcv9cvW7jXynpSGc9xpsWhZTy9sNbiGo4SSCe
WljhOfSE8Y5zBKL28z+T21SWjXtrmY5pknFfcqFSpOs/WmRcjWwDGQd2YWmCaXuSQEy1sMJ0uM/G
8Jiarehj36ROW95YH5F3jDTXL72hGV7yExfYyRf6+Xnve5QHDTEoiXyGXXjWqAkneY9iw5byij3O
7rfaK9WeJBBaLaygnfycabXkIY33OWNqibM5YBBlxFAYOGqiJe19MdQlO7fxzJAQ6v4pe5BQQKWG
vOe8FaBDpVdTczWMriP8r9OSR9SLR3enssMCDTtzmep/WcbBuBqdSfDPMXCoCjfESGUlS3TYekVu
sIeqPUsgqlpYo/q8/0bt1mmMANXpyYPaSUeHqbDBFbNhSrkGjhwYrwbHECVOymh3qmhylJRwrxfd
nCUQU/tFvLDCdHqk1CrKg+oDrRhRZTvGXJZqUW0y+h7yvGCC/9D/yu45VjZQoCGbpG5TUOEgHpVP
3O/mdl9dXOzW19fQfZr/C7+4Ev4dIDVa+lwgZWZ7RkjJ6RYMCiSFrFHpP2hgYYcFC8pumF/1lSq2
Fv6kUcK/A6pGUZ8FqgyhJZ7GZOqVulwQ1jL/UVFjYd6n38HEhIjU2uCnq/oc6/YsgbaqhRWqQ7N6
Ty43ltBmxJXq9ORB7aSjc77UNOr5LJXIV4ZBGrq46QjmPaqdL0bKT0knkSDsbe61ZwnEVAsrTCe/
Zlo9eUzjfc2kMOX4MslUO4VTHdCgqoLxtelvTWcCCPOVYT55pPYGQuxZAjHVwgpT6do/+CfotmGk
u9xcjUoQOjV5SJ1wfFbKZuH5mHKwUm5RIY7smroPE4QNu4AbIVUZtFJzlkBEeULyRbzwAXwPH8zx
RDWK8phG/ERNJY0/Y2dSXjI821BrK4QhUvleGlvIN5TsM4GX2fch2zySPYmH5ajIVwsrTIes9MzT
R+5uxneuOIV5dIWAcndjEhjRGW2enrKdfq4gWObySASW/DftSaZ7cM9oyUDIpVtTTIUUg7pqV/Gz
ANuzBAKshRXAQ+FSC/Dj219/YvXB+Q/jMXZa8xg/ulzJB5i6T3Qgl+UpbnQukNNFJVzNMJsQIvX3
DhVkLNj2Spdp5gn6LcD2HIEAa2EF8LNH/Xv2CUs9pWfMrOTdvttejs70twrz+A5/VHRI5+UptjcX
0tB/VilXLEUd2Vai3rR0+NPjRMKR3QmkMvrmbM4SiLb9Il5Yof3irI92a84vjsDZqcvjfAa/L21q
cTpreBNhIpgLXYJikIWvpMjqotJLL6RNgiXAFFrplaAKq521PYsH6KjbWAsrdIcLdkfxSxo97cG6
baWjs1gWlc/nm2UElkctfcG0+HMVD9TpyFfUKd3fssZEd/fbswRiqoUVpkNv29Zin3+8+9flmjqq
NPaOSF04lXl4u09YR9j73VSn9I7NZbW8dFkMx6oaM6HR2w7XLIibiaGpAlVDrGPmLIEI2y/ihRXC
9/X2b7Y3uyPmN5zKPMJy//IBcTYPy0a7+VqdYKWBi4bwidtVyPYPiwOy/0+KAzR/Mzov05XuL6sN
os1ZPEhH+WX7RbywQngoiFa7+0aYr9OWB1d9RnQ+mlFAVlQ4Pc+Qq2JsEo5fLtZcqr/7TySW/VLt
Y/KOlScDLJT2JB6go9DVwgrdofbE1kO/Omp2w6nLA/xod7t+ffLV9vIqSrICWnF9smEqvNJTzChB
AXVfXlHDU4UgantsNuXdBFMcaWYdVklbcLLXHnEUwFpYATy9YtsqygMbccU2ZVZpvkcvU68mCs6M
VzYzc3tmy9gkhdqc5FUh68a6OnGbuDInCTRa+zW8sML05atPPoS+/vWnC+yOJQdjn71OZR5f9xlx
vocYVZoRYgyXHX9NkjA7SVOqyk3K1GRB9YBtGEzyFaol1Z7Eo3SU2WphBfE9cdXT9zdX4+F16vLw
GvkIQ2YZSck7K5rBI9NpITuy6anAPnsD7ZKQhrmTtFbaL+LaswRCq4UVtHN4ZKMoD2nEHrlYMiLZ
hatTUaX1CQ64kgYauCf6BO0VVd68KBiRZLmJvYatUVqfbM8SiKoWVqgOBVLHzXm0itpDNd45D17j
tIrOFRxLozFbpygNMd3N/6gCEW8j0pG8bnHQ1Hvdb7WY2pMEYqqFFab3pC8ku3xM7sJoy0P75836
nYTXbyN92+ZMrne33USjJT/VCOVqUZFXbPIecSNjPA3tyBm1QbgJDtGlYYWDBKKrhRW6Qw/br1dC
lMqmoc26W/s25nXb6ssDPPRB8T1xc9KQs924TOAlbIbD8cquG03YZibwiKVkv30NTYVOYTBGx1kC
kdbCCunpvrlVlMfXu/boUIW9jnDW2dFE4zU0fDWhMdOwZX+uUnqRhUkZOq+EjuRewcCeJRBVLaxQ
nR5HtYraQ3W1u75dfVjFGB2zQGM+MhGoJsg1uj0Vxgnsv2wl30znFA2gFbPt6saFZ4eThGKqhEdg
2qajzjar6/X57cfxPG32oJJqc5RPT375eQcH9uryw2onw5rR2S6P8fkKQwWlXNpUaSsf9Miy6BEi
NwbgzQIrfLfzGV0Gg7ME4my/iBdWON+TwTiDzv78CLZFpzKPsv2EeLIXnwgg9tMFB/+RB0fO6Ql3
m+xlZTOBaW89fOpKDkN4sxkOGtwvdyYdEtjCp48zPFbg5A6OTqNc+3HxmVZJknXGfH4F4XAJQS0D
ALAOHOqca5FemYbMA+OYFOWknLP/EE3NWbx17Ov+HQsZVpePtxfrB8OK18LKtIauxdaFPt2y/3R8
ydX+on3/+Xz1+gpStvWHCF0nG6Zm7VmkoIr3pCZDhkgn9M0ic2a0yB/hPGENV67TniUQXy2s8B0K
Zlt8vyXzy+KesSV1p7HoTJVxeqagnMlMj2Ch/WD2kYsOwtmBWEe4JUgpw5xW6Sy+PUkgkFpYATlk
qD6R9wm36r0Dg12tmvzN58Xjw5QyUtOZyQyYQilAyGIofAYqM9Rjlk3JqF0GnbT7S7JxjRTMmj0S
nqOcrxaeHdNWTZ8FpiRYKHg67U7FVIbTKZDX9lViRpX33iS0QDCPVTNyxQwA/ljXUO1ZAi1VCytU
hzJFd//e7qhrjzBTpyUPaSsbn40uT80KhU9YxNFhqUxUgSgMPf2Vd7w+eJgs05KGJbrSeqsSl+Ys
gXhqYYXndM/bKspDGrPnpdn//nTQ77SjRQbfyvt/8xHsmDLBh3coYIOCx+uwRCBcJDRAyi57uixI
PqohA3uSwD8mLaz/mM76xfhuAm+Ee3Ba8n9LnXR0DiKrT4mJZ3L41AWYt8Sfc40LafxBTxR8toxO
s7tXSIthWOwhak4SiqgSVogOzXq1EfbL1dV2bHjtlOWB/W71mgRUjGTyZQ4nyWw3uazdoUJLgEb6
sD58GlMHyLjnoSPn9USnuX462ZMEAquFFbDSYj7CIp0yPHBS7Vvf/T3CV68MJc3ZhUrzKYSnbFQi
ZXRokfhYijvS62T7GHVOw54kEDgtrIAbCsD2JrjIXo2A1anKw3r4EfF5W+iU52xmY38D2/FKYazA
+A7NkowVC1skFLPNUM7Ht0V2c5JAbDMlrLAd8rbfrnZXW9bmrV+PQtb+hv1E1f4HRIdrTvSYd4Xu
6c8mYchkeHZZVmK4vHb3n00NvRXkIKnIZhW7WQ5xtScJxFULK1yHbPbpipla0/Iwxl5bNXl79eLR
YUqticF1p92pmEo7MZw67JCnuxSyYsLZPUyx1cLwTdOuWAxEu/YsgahqYYXq0NOpjY2eH7OHuFWX
x/blzepqc82CrA/xFG4Okm3pKY3d8wHMQ4WqXFqWCRVW3fFEVZ0taRIhscrUc3W2+StzklB4lfAI
eP3TdoTRCqeRqMkD68VjNNoZ1zdIGY7nqaEq7j1nqKjbpykr4/U6eEyOY4QCqoRHAHpmOQ5e3HwY
/ZaxR9yH9etffr5d/yVeW626ktt0Z8zGnDxlp3CFPzaJqkNnzCJxGZiVwQ5ctUo9iEFUdSi4SngE
uN7cRlqrKOqzsNY6nbPxP18kJJMIjGBQZKuvHrijaF6y9hLvy8JpecLul2/tSQIx1cIK01cDrJn/
9/L7y1//MS4WdlrykHbS0flfab+dbcRO2kwLhiRxvbIASQfC5JuXYp3M0YJ6nzXTniUQUy2sMJ2z
j1j05bG1bci30r8RHbpsBaOn21nOVC/M+zRNaFmjmCDcUH175RFEHxNEjEPo2rMEoquFFbr3jOrc
/e2Xny9u32xOXl1DFANr+KjnrFOch/np9lJ24SEeHcrC1e1TQRNRFhuu2I7EljO6wckzmbup2xAg
aX4ipUp2FWYp/19XT27TFOYsgSjbL+KFFcpDNtwl6kdctU5Pe6DuVpFSjhDtQfIzl+USF5NSZMou
I5/fb5Vi+SR85JQADEuq2U25f9fas3hYPlGbHG6V0sIa0y/7pZs2OA5ZPikq8/A+38S9fHLWtcBs
H6QuR98/IVXLMbIfIy9hnWEgAM5jUKYmrGLkxpwlEGMtPB7ju39/3K12F0fMUrY68yC3HxHtM4h9
rzOacZXhl4VpRjowDiuwMgiwJPxqcu7ovM8cJCTUTREIsRYeAfGxzyCjKI+rF4/uwi0Yk01myzQy
tMPwBq1vDf3Baa/phoHKhHwO7yPZwdQr1tmzBKKqhRWqQ32OfupmxI3rFLWHarwDlVU55y7gHOpb
LlVyUezPIlw6tFW6V/kn5mOZx4MWSrXH2ZMEYqqFFaZDi7Ne3v34/t01O7hHQOq05CHtpKOzU0h8
k/maWMkfMjcnW3jINFkq+f0LFg7Vih+yw52GKloq1AVrzxKIqRZWmA6xqDq64hGQOjV5SJ1wdIjm
2YwJKJ46RL0F6SW5LoeeOktWVKY0NQ2u47FnCURUCytEhyp3j+iAuH6zPX20YaH6yHp7qy6PrP6Q
6BAuOLLPzk98zLLPmYwTo3JNnuOLAVKeB/4xK16YVw8Fd9PipB+z9iyBCGthhfD0u7VVlMfWX83R
oSrdoH4/2VRUqc0KaMRCpCr65QDaWklAETUx6sxoiE+NtMU7c5ZAVO0X8cIK1aHarA9kR/hip6g9
VCMeiE1O06xLAM2AKqljyDNr4eHrvW5AFWo2/DUzBzRA+aH5FlVzFg/McUkKJTw7qq2iPgtUSyEW
me11Q1hEQxPTP3KX9je54IHJKUPaxrQI1PPaA9uzBKKqhRWqw2y3Zj3lmaWtHcvf5TTm4X18u959
2F6tiKmj88WS265mLApA3sTNSnpRsg/93ieuXQZKLGu5KuLZkwSiq4UVuveUBL57vVnvxmLrtOWx
/fJy/eZ6dXUBY/WHE1deiBBnutoZe50r9yS1O7ZHQAUDnD2CICkLQNAGszGMBXucrG1RwJwkEGf7
NbywwnlyUaDVkse3KylEZ7kSHMxWrDW0ItgshVou8R4nkMkmpkkBLx8TX3ax2kFRwJzFw3LcfauE
NaYDRYGjoyhVpY03iiqrOfNOyUKW4cFDYFYy9ViMy8US9h8WB9iJD+cdrJ3akwRiqoUVpkPvnbbQ
8wQWrtfjSwBOX95izQfEWQCQAf75TDZZMEQN1wFpJrgNNL+TNJAL5x7ZJ/4T8FF0obmF154lEF4t
rOAdevi08AZQHhza7pOrzfrD9lpWikR4zbIjN0lnq9SySxjmROmeYdSWeSAg3E9YQNRGzjiDCCpP
IAc6NF97kkB8tbDCdyht3O0CHvGudVraM9qLlfAIRYgopAzpnDYrW5lSLJYUYy9tTCEA+mK2qeUN
DVP9tLE9SyCmWlhheo9LfiFd4GNDZKcvj+3X68vz29NnK9KVka4OKOuZL116ZpjxoAu1z3SbsJqJ
djcyVnRhsGHt0GrtSQIR1sIK4aHlTK1Xvvs3EdHIxR9OWR5gkf4Yo+lKO2NXTZuakSJ7TJMTNdfc
LA3QzpjcBetRYZ5hTLb2E4D2si3MSQJh1cIK1iHD9cnfEd7Yfv5+q4wXj+7VkyQz1nyKbMGAAFVZ
uGxhj6KofnDBCiWC5CrguRVa+V4ruT1LIKpaWKEqbccjsHPq8Mb4aHP95v27zfo8RoNc4mepfX/i
eXgkn4Xwm8r6O2ifWHzWWwttkok0SSTshBZ6ki750ZqkOUsgeHBP80W8sAJvukm2ivKwRmyS0mxd
ztbWtJQGGN4zS9Phoqc7SC0RO9UMq2dwFPRZa+1ZPDCf+Esb7k7UwgrVoeSSe9XQOjr+zeoU5tF9
ymjtNRyLcbJPF828ITDNpVD1ZaSCBzqcygUUmex2YA0ACwF6TH32LIEAa2EF8JDZPlu/hsBtNcoZ
Oz15XDvp6O5R2jzqbLa6Dt0wZBmgFZLxV6qxh23icIcIlTiNMJhsaZva9rOH9iyBmGphhen0bhij
pj1I27Xh0SHayA7DGaNd2lxkRxIzdAU7V1TqoSH1wJZ3yrNLvLH58T6i9iyBiGphjehX/SZxU3i5
++9RVur05CHtpKPDlDijmLX/hZbwuqko0g1ukl3SKkxRB4KCRpg2XaDWBUycJRBT+0W8sMJ0yPP6
iGdEHOwU5UH14tGhuhQCji5dN/VdinMFlyyFeZFcsE4DEzBBMwH5D8lgOIcVpvYkHpajwiUtrDAd
TAKT3D8f11rqlOQRPWuFo8OTeG6+sXUZuUohGyjZgjUwCMubFKC5ZFluR594L61vzxKIqBbWiELX
dPBPqdBLmx6JY9evGH15aJ9cxJnOl3fefOl8HqzSXUhTE49VMcX9ZD7PVaFIZSCrJt3QeYfO93KO
QFTtl/DCBxA+fDCH7zVK8nDG7HtTxv9ne6yaUTqqp7TvD404kzLM4HcStmMiqX7voTmLB+Y476uE
FapD3ve4qnmrqD1U462aQ33ELJSLV6beqOy3Sknl0ucAR5PhTvFNwrUs6qi5SSmp0uKis0r2IIGQ
amEF6VAbuGdgGhEkOS15SL14dJeq2U7fVUemQpouZBgDhh9KMgONaeVCeCVgW4PeqWQ0UuUK7VkC
UdXCCtXhxsPbK+qho54zTk8e1LZfMcL8L2eFm38uMwVT7lOqaDjY/iYk2W8FEQyWXMsPaUZzv9de
qfYs4ZjyRbzw/JgaPX0OmNbZKZNQTrdT7ZSCDLVTxht5hMK1pgflaopsLE+BWYL/DSOBwtSexcNy
1IWqhRWmQz0PZzb4hSptt33N5LJhhBjhiJ3OPL6Pb2FYXJ282l6sIrRb+jWITefCmGHIBINtb9je
il+6Wpisw2T/P3dfttw6km33KxX1ZEdcljEPEW5H3EwAnCmJ0pF09MLQSIIDAIIAp7e+YX9E259i
P3b9l1cCBEEledQkhI5A366qrjpHZ5OJXMide1wbXLUoaznCOFlLUYw54TMwvrCuJdmnHNe9dOXu
V9amn093/O65Bd8AWEdQuo/6foGpgwPXBi4rBh0Bb3REKqKSEAF9ChYmKymIaPoYuTCH6CkzeHdq
C7ENsB3L0X1ArtWNKkkDwyYwSiXG93FikXVTMZybdVNx/cu4akF0yoISSXEE32OVriXH6CK1zAtz
AH/fe91t1AGq1e1KR/k7qhTKUsSo4sengQdGFZBtPeIaQCAKQSgQh4MjBjVrfDw4XUtBVHlhDtVT
qdZ9Jf4ZF2y2Tzmoe+lKKuLyLlcMkkRDusJ81ISY6fNJhSpGdxWqznY9sPzlyrRpYeZLXpjH9N9/
GT0spIo/lwV3F1sMKfSqGUYE15RslmYj49iK+B9K+mEfIVoII/jgtkXAHwTFCF2ArhYliIhUZOoi
9XvStRQ9tsmD5MI8xCcCxPuDd86x3e3Tv8KxxWDQfzC98J80xYVNvCovJo3uaV2X0aqXkPjxHSKs
Ak7CpGGYEppx4Oalr1K6kvxtuOhe54X5V+mEtrgsfrnbpvxdysUrdwfgviqxMQQKApCiLxpRSrBZ
f1IPQBTXOTPh4EJDixyph2QlBTFNHyMX5jH9rnrY7VIO6V65VA5RHZZaeX3T8h8KmLyg0jGiBbhy
daqighQwfmRiiIRogMGVU/npWnJYLjqnvDCH6dMJTG9xFb+/ut5Z8ctso3JQc/HKoQr+QgymzC7U
7zvNiHFh9CFYDEArnxRcHFzkbKoAaEpQUiUkI5n4oHS6loKo8sIcql+4zRdPFcB25dim0r91n1mx
4/srmFj/S33mes//tYJRL/CVwcAqC2wkf1nuwWBKFxY6VyKXDLAFNw2YEXDfHqf107UUBJsX5sD+
vgu926gc5iongMUa6mTKQpWZT9C6UL2oWgUV8lHkC32ZsMZZ0AtVV0dHOFlLQVRhQOFBcmEO1VNH
OLeAzjDG088/PLy5eOUUs6SXO5rJVFGFjuTvL9L6CirUGS8yyiPlfY4yNYrTleSwXHTZ8sIcprcP
v3ShrxZRuFOpZ1272YblZ3b/Cb/9+b9X7t//FvmTcLtJusIqB7cBQmR1v/HfvYflP5D8RQUHapRR
c37kUCPpJKHMFTkJDME+Tg6naykIOC/MAd4+YV2RzdsQ/c+vGFt4xinOdirH+UC+crgiKQsq8S+V
8z/Lq1Zq6Nj88psvmI3KOMmg82G4MYOdt9cZmwZqpmUUbaK17DhEIyRrKfhG8cLcG/X9a2G3UfkL
VeFrQdbL5EiB68xaV8AeaDJuTy7whi4HtK2IBrs4MCjqqNorXUtBVHlhDtVTM/uyNNdfUUnyGsPU
PktfZDuWw9t9DtHb9FxBA11Ta+B+K+vMssg5PGw20ULD5GLeQFfhY6OYD1TbjMD3yMdO11IQXV6Y
Q/dU4/YT+D9BKfZbHQNsgc0ZN0G2Wzmy3GdU7jZQMK+6vLEHqOpD5S14FxJODZnPYRqgf8VABFFX
TJSgHNVVp2spiC8vzOF7qrDv6ZmN2zwL2GybDoDdCVcOUQnD0eTSTiwmVWB2AVqAMeaLFdgeOV+4
WhW0s7DRx6wzP9MUO0M9WUtBRNMHyYV5RE8Y6m2c2NfzEM22KUc0E64cooJcw3nJdva7ljjsJhG9
oRgdhBltyERysWtWQA83W4MiNk6UBqVryUG5yPXihTlEv2837TYqx7TKdpNcO8gMfBdV2E0YZ6Ab
yEZAwR7ZTSzHJKDbBelKAXRVfJBETtZSEFVemEf1hH/FRhUnaeQz7tT04w9jJHvpyp1UU65BU5Z1
UsEuhmAlkhE6CoOOrSWT1VujBgGZRRhTxyVfyVoKYpo+SC7MYXqK63Pf4XkGptk+5Qd1L105TDWx
TOoFODCwe3QD/DXgcD3qJESHkigL7MfoT8KrtH+X0vs0XUsOy0XalxfmMP12kfxun3JMK1wkX+pY
TWCKqca4SWXMkUe04XNnPtIOzB7Gj3BKcVp5Gwlcxsh3FcWUEz4L07SbkNFhXDC9Ol3moRp+wCf8
+X88t4puK9pwMBq+LEUMt0bVoGTR5YChQUfBSzZunk0qUdEkzBhVOCM4XUtBgHlhDuBTbk3ecHSG
Js42Kj+1uXjlVDHSJYgNlYUqDGFwd8JxAbXjiRIOkyWM2dWLwHTCtpEq231ZDlZSENP0MXJhDtPv
m8G7bcoxrbAZzKgilNKCwjCZ0LSNKJKEkWynTCbMs0Zvmsaq+tJq3ENU07XkwFx0vfLCHKrfNpl2
+5SDWl2TycC4NhVV/L/Yvws5yFjlDSPsRMiIEcXxhTnGH4qCzDCoqkCHj5YuTvumaymIKS/MYXqq
X6n+tkmuxDN0b7ZNOaSZcOU0L5YK5sXyEEUImHmhCrOHTiDKAGfltZg9b+xTkKnmTVdSHE88Ri58
Bp63fuBHZ8UIsz3K4dzJVg5NTauBfr4sNKU/NDYBUzQUDLw9orUHFyvKXqFtMSII3mz2pTt/JllI
jscvFMZpKrn0KXJhDsxTEf1dvqbuh6iNStLuZxzTbLdyXIk/fHsGR/ZrBRM2rC2jvJOKsBLuSgUD
25hnw5N3siEUmBCEbA3GZeIW593VdC05QhfBywtz8JbRvsL2KUe1uoWuiJvCXsmOzndDhcxdFVjg
CHMyWf8KFwBGqBBmMWPS0DFYkdO+6UoKIsoL84j++3HlTW64nnFQs23KIc3FK6eDTR2Vj6XpYNSx
Ii+OqBFoUJCvYUbQQZkrY/SEtYsLFz9HSzd/TtO1FESVF+ZQPWX37tTwtetHLO99riLOtizHt5sU
6byn7JGVgxh+HiaTlndsWTdSNr82GUt8ADHrIpFlVMIgYIyKl6PIYbqWghDzwhzEZTisyUblwFb5
4KISVytNGYtIiSN4jyYyxI8w/IeLHSLGj2FBGtxZlM1lb1JqO5nJOgoiygtziJ46tHt38wxNnH78
4eW6l67eKQWvkVjmKUWJsgj2Ih3OC0+tzKrSoJ1Z5StGdx07q5g3hbUUxJQX5jD9/indbdS/xCmF
ygJdY3Zivm8ygS4QFDfgIDtFvYBmUBSssaQ6G2u7/9Z9qBArKYpp8hi5cOmY7rbpXwNTo4bMdnmY
YqQTmBZQA6FrrGDm8DZlNrKOuUC4lpglfIRpspIcloscG4ETPgPTW/f97dzClvTjD3XvXrp6uheF
rkqZAX30A4JrAcNsDZRDIHl6iCl0r4kjKsBSxkzFg9qL3TlN1lIUU074DExzE+eMC5VVHLON+pc4
pxi1jnl4ZZ1TkLEyJxV8VSiE4GhvRFQU6nB8MB4TE0/BrsHly9OVFMSUF+YwPZV62zk2XXfig0j3
bMcm27Ac3bq/iDaMna5yR1bGMFtxf8V992JFfAntP/BcWcMeGDM4NYx6YfThY1ABeoAwsSJ7pdID
m66kILi8MAfuqWLvPpsfcXbV0m6bckhz8cphylJXcmncGUkODgTKjCEl4TM4UMKIRKhJ7SFGVCPI
xCGarqMgorwwh+i3XZrdHuWAVtelUZQa9j87Ld8/o5KM2UwIHIH25lgBg8MVuRyUP4Cd9yiylK6k
IKK8MIfoFwq4PnUx5+XMdoxst3Jk217MZk1XUftKIMsu7aQy0jgR8UKMoWDhweNIMEr1TbBAIu8q
HxtMYDLHWgpiywtz2J6K7u8v1/fX0fl3a/pFh5ZT//mVDVus5hwgEDxh9HNZRxfRJRZT0jDtBzVm
PNUnYoawlllUWEM7lX50eNO1FASYF+YAPqWOdwD3zx+Eme1WfnSJ+wxwf0s+47mCBxizlDELr1x8
kZ5Dedqu/eLwstXQLYcRUOATxBE+7qpN11IQX16Yx5ccJ3N2+D4sLjm/2YblEKfyVQQXr6Oap7i/
e++y+jTk51BWCCLX41ZI+EUimysOcHF6j6gD07UUBJcX5sA9FUrcgXvrv46eQU1ztu+T7VmOb3/z
4vkVPLoG4jblHV3pD3TfgDpbx9AupOU4zweOrQLiGlDTgNFVOw4Up2spiC4vzKF7qiF+h27T81c7
5s5zk3bZruX4HnxIBVEWpBrKfMtS0BheAeIhdCybhojWV759DiEpkdFEwgc+lZdN11IQZV6YQ/nU
Gb4sJLXbqBzYXLxyHi42Q5RKTPKgkp8VhCMReLIpEkyvyNUCUgSmjlOxyVqKo4oHyYX/CagmG/Uv
gSp6ElD0Wd5ZhTtjIETMqIaOqXqNPxjYLEuLkeJ5tCSNRaUryWG5KCHAC3OYnm7MSZo42v70XD2c
7VUObJvFKKuogRE6K4/JFZkcRtOKmQaYZAvXCqHLAxMZLpCh4ccYcoEgJF6mfWRzlxRI1lIQVxDA
4UFyYQ7XUxo4M5HTMUDA9renZ1jLb557Vglq+o2Hzu6ff/Vn7rNXSf50NlZF3W/4981lMKjibGqY
aQCPlzeo2PgZFR3N8HizEX7pId0d4GQtOVaXHWBOmAP69AG+bPwM26f86Fa4sw6Maf8gfvFPYhdC
RF8sr/c2SUyAdA6mt4ouID40hsQEappxT6QTF7IraJ+YwEoKvkvpY+TC3LtURmIi2ab8ZapwYoLp
M73MCz6n+kQ0+yjZJGng7MWsI/FkBV2ylhyYizRE+iC5MIfqF1fBhVygyXbl2N7G0/cxQtnvGAha
OaMcJgliktnZKUH/wz5LO0pAzf/pmsegKnAfIJMIAw61WVwlXbqOHJyLkOWFOWRP6/7EeNsp8QsM
uGS3cnAZD4K/8n+79t+GoCjyQHxSOYzx4oPz50uM/3n3AfJRX37zBWxzuA+SaMxubjNvRrL7gKVK
UrKGoxZgKHWspeAbxgtzb1gZN0KyUfmLVeEbQYXOyCcsf1dnIP6iIUmNXDTGcWMu9+eKIXTuo1QT
A+5+wYWTrqUgqrwwh+r3CYN3G5WjWnHCYPlrLXHBWUXgHL0tKBiBw3eC4QiV8jpLlgigymFRt70H
snP5mAV70CN40W2AstNPwhyqp+75PGp2Th1Y8vmHrkAuXjndD5YXFPWUpYFRVoIKXLT5YrTCCZYN
VMqD25uRpjALLhm0lCKXopqupeBZ5YU5VE/lMvfFIWeAmu1TflT30pXDFKMEUEBZFqZs5gKMbcz4
ZZW4RzPPMMUQHU3oalFh0KGxaX+bp5imaymIKS/MYVrGzIVko3JQKzxzAUUSMJ1LQlVBVygbo4Ha
EUHXRf5WRcgN5USglkZzRDr7+fCcpispiCkvzGH6RVEJQdry/c//ea4tnu1XDi77APT9V3jUAq4m
lGmVhLGKOxat+RJazsAjeNznwu5YZD4EAZOBRVjG+1tgf8diLQVRTh8kF+ZR/vfjyoP8kjxDHWcb
lYObi1dOH8M5QDyzLFTh5SA4JMGPTkaz814OJpCiEQ2Jr12FPWc5pWvJgbnIcuKFOVTL8HKSjcpR
rbCXg1dQLLVzFIoW0xQwq07DLcrFvXBWWUgc0XE27/mUPYy1FEQ1fZBcmEO1DHs42agc1QqfVYx4
NvT9mfmu76r8AUzRaYiwBKsg4c4qCkjgiEgqjjP7M0eopmvJgbnorPLCHKqnaXFAkb5AFPIMBZzt
Uw5qdUc8g0YYxVfl6V+MFEUPoYQwps5GjX2KYsJy0jCjDK1NKMMG0QpvD6drKYgpL8xhemosSkaY
fAak2TblkGbC1btRQalYXpchjF2QeepwcJIGbz7CxNoh0AjMphoBzmNe3mQtBRGFkYoHyYU5RL+w
hq+mk/gCUzjZrgNkpzEKACsYiwZ/RKm1tzB+MWodE7uRHuRbl9DoAv5s5Jp3pV+ZhthFI5KV5NBc
pH3Tx8iFOVxPRSN2ZQXk/c//QHlmdH71fLZlObrZZ1SzPwLphhLL51kXMJpaBDixxwyRIEqHwcQG
HYAvJx0RfOjIpivJUboIYl6Yg/iU2ZRVjrCintkFvK7ZjuUIt/2XzZ//MXmu4AkGFRfaGLKz9F0L
CkkbHFvUXp7sjgBxGWNbAZckxh+AMpKPE6drKQgwL8wB/AV3WTpQxGcJv3NVdLZrOcRs+hhqil4r
iTHKI8ss6kPzPgp60ZyGWVCJGXxQ/sVGQmL8CYqFoMWV43lCSO5iLUUx5oQ5jL/IDD/8/X8Nw0sm
zaXr/JQW2H9EBY8xs0yU0oLIzMRinCoYWnEqiWf+oSMrACYHGVWbxzT56VoKQswLcxCXaGKx7crP
74M/fQn9WQWhRVgdcfyyNDTyA6xtCflXwRCPiULBDIv4I+IaIoIXx/SD6VoKQssLc9CWkR9INioH
tcr5gd2g918YMRcS+iLKiFsXbs9JQl94uRicDpWNMVEgUTriy08GoBeNHfPCHKqnDuyeFvIMNzf9
+MOTupeunJ+LkVal1sdg3jIo901TRlb9aAaCCRIPBB5NbVdnvY+YpP5QupaCJ5UX5jA91SZ+6y9Q
OZUQuJ6BarZTB0c1l68crqoML7e0PA8jzWFsOQauVykdXnFoP6GqGqlbTEZAFY2R9igeOkHpWgri
ygtzuH6/Qma3UTmsFa6QAaMeGgLLuldRS6GzATTIweJ65ae6IXaBmAbmumE4Ao50QjV5iGq6loKo
8sIcqqeiF/tqiDPOarZPOah76cqdVMS5QW1UFqbIB6BWDWAlXDpJyvXwpCIfgHgyWk7RLXyC/Spd
S0FMeWEO0xLyAck+5ZhWNx8ggNZXKs3+RZMwm5aN4hjEoNCb9rmqGdNwETYGTTPjyscg9exN2uXY
k5UURDR9jFyYQ/SLAFQ64vzc0ES2XTm0XfA3TFxWSsHGrnqVjFCACLPMBjWcWYQRQdOAf3/O+KBu
HTFGESwtGpuGcJTxQQcVVpLD9Av7/Bf8+Zwwh/Hp+MRFXUvJLuXQVrdrCWlqM+fX/W5ckdWfsvSc
IjFrmOf0hX+DmjbYwfgzBmoW+SxeupaCmPLCHKanzm2eMD/jes02Kgc1F6/c/QpCXLR0ZlqxBFQl
zB3HYBINvPlHVRSslR9MzSrjW4HCPkI1WUtRVDnh0lHdbdS/BqroKCnPagJBA4oUQQiqIg8gJUM0
D6wmnFVdhmZAhClXD7vrNVlGUUA54TMA3eV36qH/tnXPvl53e5UDi14hNmn+tw4b3VfJyxUFbWXS
q2PuLbQwnJ0TqhgpHpCegT2JETngn6MUT7KWghhjFjweJBfmMD6V4uGGxZ+hj9MvOQw4cZ9ROaUM
r17Iz9J3lTJr4AGviqyijQdFx1ybLswn8IeykY2YtYqJJ7xSTteSQ3SR+cQLc/iWEZ5INio/uxUO
TxgogxJLa+CRQW0FUkIMZmSEzfyIciTt0JitwvVBWh5nlkc1XUtBVHlhDtVT3Ehk8zZM5pCcV9y2
26kc1gP5yp1WtKbg6JRlQiHshG4OdNuhyg2NyvxpZWEnZAZwXjHPTxazb92VzCQrKYhq+hi5MIfq
t4NOu13KMa1u0An1Hsi8ZHv7Xf3L+K0klCyibV7BNFV2EXlDN4rf3v/yOzOeMBVMQhUUkjjSUUtW
upIclIu0Ly/MIcocnTOuz2wzcuCun8MtJrutKphahWoCL0FZyEHHojwY8UARFf3HCRvoWFZrikaA
/ZzywxBwupaC2PHCHHal6Nhkp3JYq6xjJTautzRcRXB+Yt4ivBrUOhwHHyQElBBLBB2SADV8VBae
rqUgrrwwh2vnx3Fjzs6r+fOvf//b6xaE9+c6Ntme5QinH1FNl0ZBdKk0gNnBRV0pIv2sue5oGLmG
OxbVTMyVRf/hUc+klqylIMC8MAfw6YhhynXhnk9UttutHNprF5S+FVTIqlA7oLD/7lUKV4ZNjUIt
OEhMGAHNp8uUcRGo6HtGBp1NQT46uOlaCuLKC3O4ft+V2W1UDmmFXZnEJijNlYGBhBvWQPxIwlDj
JMLw2UTCT9ApC/Jt2L37rP1BiKkwEwGz8w6EOUxPRYJ3yvg6jBfbC8YyZhuWo5t+QjUrxJOqghI9
GnZcUUAMFmZ4NUdHVsTwXEwwgTd7TL+drqTokWXFCweMMhy83z+yyecfBpYqfGRRdlVqKRNGfiGI
jwyNiklSx14qqv5BzQxeOHRqHQX607UURJUX5lAtoTwt2af8pFa3PE3SamgfL8vbEf/AiAMVEYck
yI9uq08nFWMZVYQJFVZNaiC2lH1rqobTlRRElBfmEYWf+um3pL/8vlPDbX/rssm2Z04xyfbrANvd
B1SxFUtlhFilocsyqph6jBJgxPAB85HpJCEtx1hhQN97zJSfrqUgvrzwJzD/8vspPbzD94oNITnX
38n2K0c3Ea+iVSzLZYYpMOUAoCmHA1M/209ob5YwxAaszcrxBJN0LQWh5YU5aE8p4x20KTHfudhm
G5Zj++f/fa7mCAQZg6VKO7bgiQGwpgFiRkQQTw0tRwLAgAeL5lkJYeO90Zaq5XQtRbFNHiQXPh/b
h+c3VA6fq5WzDcux3clXUSljEBbYMbPL77v+LKvyh0aG+2Oypnaulx38BKoko7oN0X4EGo9Sr+la
coAuCg7zwhy6pyrC2dAR9zx6gmybckwz4cqlbxSzhrlP5SGKwhbQcAkJBRtO5CcjChEKlAvDYgbt
BCKL+7rW9LSmKymKZ/IYuTCH59X1L40oEmJo45kWVLZZOa5MeljBwJOCyWulwopIMRqs0MUsHufQ
0bohKfgfxl2oDHwYV4eZgHQtOTaXHdTkQXJhDthTB5Vu//63RQS2LVSxnJXjyTYrh/XzR1Tu0KLn
HvnPbJe/q4bh+WD8DIYbIGCMSY3coUWOTmS9WCgw1eDpHlVIpGvJAboIXV6YQ/dU1jUzoPzZ82J7
EU1BsmWHGL+HLI9XzSl/qlHuAQa3iILyFvTMge6HqxJn3Ne4ao8LxNNFFMSWF+aw/cLvseDWhn/+
P99zz8c3268c3/xTqhlmZEHR8sqcUOgP2h/wjSClI53kBZJ04I84JHI/3M2brqQgzLwwB/MXUeTL
CxXZduUAZ/K/dZ+hCNCqV8kRJuh8QX1oWboafKeYQIMAxkniYmYyM55qDClCTRRYoLibOF1LQaB5
YQ7oElp4kn06wPdtRwhWufsXs8Iw87YsTNEMIGAQdsIvfkxxy5oBYFLj7oXexvwaHtN0LQUx5YU5
TE8d3rya/5zqmd1G5aDm4pVD1YBzW57NrKCbDpWHrG0HDAUSf+UaGN0pY3InWu4Q2+DiyelKCmLK
C3OYnjqnO5vq4X08egeryLnuULZhB+juPqGKQ8MUpJhLHXkOVFEeg24OHUy2n9MFUMRI/SCaDAID
MKHuVcXO001WUhDe9DFyYQ7eUw5Rm/F5JWbuGUc226Yc1Fy8ckcWZQmIH5WliMHXJXzRH4v6CtS7
wbZCsFFUj+pm0rXkwFzkCPHCHKqnjOU823oGqtlG5ajm4pVDFVxFCNSXhyrL0CLwlIzAht30OSaF
MboJZbGuY4Qy0rr76GZ6VtO1FESVF+ZQ/aIa6i4OU3v2DGyz7cqx7T5Pn71qej0aG0+x9z++G7qQ
2HQAExwFCcV4Eps4yP2w5g5mDCMshajjcXlxupai2CYPkgufhe0FvbG7fcpBrW5vrAwXR9mfm+9i
iqyAxCrFUQuloPz4RHEFoycApS4aANiEgExP7HI+yVpyWC7SwumD5MIcpqfyefvyiDMOarZPOaZ7
6X+ODv713KxF0vA9fPet5+jZ9iI32tzE7+Gm/76Ip9HXP/2F6C7mewx/CkHz7S+/w0xCTTGamtEt
iYI3eDzQBP/t8PM+BY7RnYsymwzfX37A+/MiSnoJYHIhEwhvCd+QkECu3rOf4HNALSSK+H5BhbXt
+WE0+svvbEiBjJpKdFlrjMUGP1n48f4noKwRUA0A7QJ2wN+zdV77083Q9/abtPv1b148u/ZdL1r8
5XcNt1eQ/rFTy1YkBG+D1+e+6w3xp8V/U7TBslabrkeWNbfbczuyNrT7ZNQlOicL4hLPWpCrq60l
2Fvr6kmhLtmSZr2jkTXtdDbO0l7SKbl7n1veh/4UO3JdrHd6AWl3Z6Rxcy86KtGtuB03Pj5W7Y/w
/WZDptSKycHmn3gIhS3yq4cAeIcPMdtszHgd4CHu290J6S6dDV3YGyo35MaQ3GnkvTknD/UZXZN6
/bre35KVFZAxaY3Ic7112xgRenu7Ih59W/2jleGl+HJlUAqHKxtvfdkVkpXN7Xn95UqiEhWoSebk
ZU5UFzvcnJLr+t0UW6fozS31iN2K2x/YJdPCcgb2gKrX2Lah1fh601hY/sulsTfjAPl5bbmSwy02
TagLdtOkr+9Cc0wajUb77e0fIQTCj6+/jc1ZPfy22AhcdxPi2za0vbBjat3eOi8+0cmMdJ0rlzzN
yVPXmtObCYnpuDMjy1fPJ+Hj8N5YWqPm3G60ZSLj7VGtCf4dY2e2lvPy9GQSB1t5tSAiEejT02M3
vPWsqdPs15tDYlgSobRlS+SH7RGxVQ/tnx7p1Jv199elTswnPaDj+9jB+zyi85eHhaUReUR/Pj+L
eM3lm75IdKrdjlstu0NbHhl1Pz7wtvR+/gMscJy/woI1kB3uzjZWtdBjWNRIs78k4weJjAgeFH9H
1s2AJl+3U6rXh1rg1Q82oTsc7TTn/pf/o2H37f/OJPLf+vxLaJHdBzJN/OkXR2o5U0AndfYvfni2
VmaTaqGSE3I2vKNfaGWpBk6KY63MfUCulXFTQy3rsK5TDbvXygbYoxD+YLSMmEIAbXKglVEUy+bq
oXcMeQm85blaRjcSygV0xm8PIekStcwUFq/QQEoGTjoVyaHEfDx8HyRP8QNDmYws1VuSWLuVV45L
J6Mt0Sb9gy3avQqHFwAr5j7xZeCPRQ2hhF2WWBD+8MvUlRoF3tYdWTOhrrpLMttQd7xyplpDl+g2
0C3R6N4bC8/ZRt2J5v2c3EfW2pl/BD4Zt2cuEZ5EhYiCEwRkKolkPKPea6zodOpasbcgq7FGlIHS
vl+ve4HuNyZebxYSU7UFe6KRrhhaRl2dOkN3QFbKGGc/fFw+iq/qa+1qdC19jK/X1uhtsJyStWSt
rVlP+ljjFvJJ7UqcOrOFY77ONCI6T45LRtb1ljgiVEFzYmv0SSfGU2i1Q0u1BnRK3+41WyYBZdfZ
/bA9p50+dIRPnSWdWwtrak3s4MoxBTLp+72B74iTqeWL+OOrBfH7tcf4efG8uO8O2dc5Co23ZHk3
fRt8mD5RFo4oWVBGodk0WiIWaK0lEja9O2NDtA0xQrLGkm/Xj9vXmUEja/C0fF3HxA2Jgo/5qVpi
QGa+pc8ct7Hu6LOm92Law67RnNT9+thxbc+SLe+nTEVbplt7bS/thbWkga3b44fXUUQWs773ECn1
gGynxAyJe739COd0eG3Wt/aQzp3axKLmkC6ftmsSUvFHdGM0Ns1VM+zNrt23yXWtvryPO3pINBJb
an3SHN93Vq9LKuhNKbTWrjObk2FrZO3+8Qh2qBa1hpLd1epBU3Tc/qw37K9DS6uHnbXlk439dLWg
3pXantmBs266bdEyJaJt6cykI9dSJs1hw9ec2mPNmNhkMnmZKdZcsojkCJYdkpDIVHMmAjHsaX21
oNP4yjPs4J2ObiZXSttrjRuL5qozfBM/th+z5sYRW25z4ShNt2tc1/pja93wfwxtvz7/Mb3yrmYt
xZZs6V6iV69RSJYttat1xN6go9t1w3r3tf5sRjcjyyOTGZ1uqWYSvN1qd9hZPwyaPh1ZIn2HdhZp
2FZbtZCIM/x3gNX2AETDrRvNWX1en972+/26chXYQSNsu91ab9sQH/pD4lLxRqyLvenDdkbWOl6I
1nukx0Tz7OGQDFoSrZGp4URjGukklF3qPZhUcdtGQNTYWdWIt6C+eV/fLtojK3SddXug22tLolpr
8WzUm+LIlhVr09/U41ZkaTc+2T6GnZWtvOuN9ZvbcKJm0Jw2l87SiRzv1X2ZN2YPb29r93ry4rcN
27DV5oDGZII7+Qn3sWSLluxEnbDj9oa9wCWP5u3Ap9rQCicjMhQ765u5TMIZCQaSpVyr/UXH78w6
y9bcUm25p72NB208STwmwvXgTrmuDwJcqsqY2MP6kkRkRsm71oyaevPpCrf4mMJsW+KgzhqTRtTw
b9QrTyCi3zJ7odccD6zoodYfNMcOXg4R1ic+492wloENjUV92nRJjcBSnfSDleMlSmBqTVdOLI4t
wwpe3r0Xt4796s8f1afQXm/o6H5uxc6CTmy9rbavliNiBtaMDt703mRcDx5GciMaUF2ggkfNLVmM
iSQ41yZ16/WhVWvS2o/Qjh2JvkMr0agTtdVHl0xsz5m0leeXuKdNyXBLBhvyZMZ0Naf6ui0Z1JTZ
3+M7/VXFf11pIzpakg0U4u1qRN0pWTqLEQ1NIopE6W6vRh11RIIxCfH3imxlnIX1mIgqFSNLGRLz
zR1Yk4GFh5zjgLwzK9Z1bhvtx0ezselPV3QUeFg3jRY3MDWtmS13JJcG2/awXYOSMsnTjDxOyPZa
fVuQwLnSG9H1ujlpbIZOvCCLHl4aCahsqEpW1KBt1VKbUzqg47rRN/qD/oqYzVVj+u46H67lu03f
HtOb24C2QqrVLL+/ufefVx+eC02sPa2v9E6tM+qazVpzaL11Nx9uT7+Sr9Rb+dab0ppHzIYrC1SV
aHvTF982Q7IdE21IVi/Sw7QVwuq7r8F2hmJf2CoJrO28ocp2LSaRT9xeOLIi6/H+Zkpva5ax6eht
BXpn0ljiJRtfD24GXaM7vJ/bfkhqW2z2eOg86tBSeGk8y0m24v5GlglO49NANskodFbjRUiH+o/t
prEM++FSbvqv4pMS4fckgUyXypu42tQHbj2YdGdxdyZ8GDNcg23pduo+TPRtXW7oSmMO9Wg+mKFL
RytLuZ37BnWbg1soefLTIAGx72MyrssrUrur3W1VaoR0uSLzttZbtON2rTlxJk54A8OzK0zJoK7V
N61aw2yIzWBF/LZ+5wY2RPS77U9hSJaRNXupddhZXumNn7H13BLIuDV0Gl79bQjnS7feataK2r3n
56ndUhqDiCS3YyPozq7xatrT1rg1sTSBCBFxnekP/XpaV0Iyehq1Vi0XouwfGf+vkPGQfqixFcCZ
mZKRrZjO2F6+LxUSKmRikKFH9BWJX7QZqUGL/bwxerW7uPGm6/a9TKKfwoLO2qObGO8s++cZF5XZ
qn1se2IvmhK3tf4YbymufuM1fF7fb+9HniXgAg+o0J5OyM85XqvQ3jjeDFfhD7HV/LG2BWce3EhX
ZvSskDi4WatEGVpzXCRXka2MFDII7rbUtxtjejuma3u0IH3brcsU70QrIlE/IADE68VLYpDwbdJ+
CmQoFtGCFTCloykh65Z2NR/1xQVMiRhmBpGGAvV0a7n8oZE5ncPtDD38x8gZNKNG0NjWh81Jx163
NibZKLY4osbV4Grcm/b0lkwXA9IbtyPa2TQlMqRr3DIa7Jg1nXU1Mu3GcGCGtDmCXxbSxnBMVndx
M+grzrRv1n/Cp6kv52S5xPcJnanuNVR9Rt0ZHfdGclAXg+5Y6mhTSxeX95b/sXyM1q14RMWwgbc6
hPoJo+ZoM6WK9Lq5FYSZNV9OqLa+rm2ggqSHddwIBJUMFiPyb55bWy3V2XRkrWz/ebC5Mm99s+d1
FJUIZm96V5sJZNWKHChJMnd8S2n/CG5Cit+8xV0Rt9ZTojza24+VTxahFX3EVvihAie1u70JVNwG
tXvxafY4t6JWYPdjJ3b+8/o8mAKM+KGGhh/4GdKXPg8a8RA84n2eow9IfR7WiMvCTIz2WEMlrAJP
IPV5WEAanfXgI5LV1BfKPB6knuDLyEh74MeQQMYw83jYj8DvaKoaCgBYrvESjwdNh0duyKdls5mu
n9wQQ9yufGEBJ77ZRIjmhSl6lwzJmtRo825OnDlR4AR0tpZO2rhkdI/inbvpPir9NlT+9ifuxafH
0Aqs9bVvP5qkiyDL2hLoo9fc0A1dUam+dljAATfehj7iH02Alq2bD6PbWk9rqr3NT8WKhkS1cddv
xszemrSEqB5bG2dyo6iW/jLomPT93ewNmrAI69sGzIL3bWPsbHHgF4iOzemW+DAEjSauhIZmKVfs
VcbNbC1ozdauN2M7astQ0o1lY92Y1Y3rNTGdsDGiS4JPo7Dqm7Q3eVx3l92ZRW8nOE6us7KWtl7f
WD3bn8Hg9JuivZKpd79xItvFXyLCXGuBzOq1PtwZHyvxLAn+1ZxEzZpPJBreyY4S28sh0e33Ca3R
GfTMlriISY0tH7oGK75mknMa19UG02I+HcDUx+/ApB3a8+7Y8fFsdy9LoshEaWqWbs8tpnzXtuIo
jvtT2zrb57A3IGuNQKvJdNXZWGubrX3lPExcEtnj54VLxA1ZG3SDC9u+u2P7hUseZhOLhfn0fYbf
mMF3mzREcrcmS9IMZgQ6gwXz2tNb8UWFed9yW4v32ZrI2P/g6i648lvz1ggybmPYMFrrztSBzzWv
xzaud4oIkyAt79caLpvBU+Ddj2VxRDTV73iaRxQ4a9IssifTOVwdWBLDmMIRE9SW4tvRz+1bHMZ0
HkvWMLBHAX1cOjHxVnRCgsiKx3jt2oMtMeDDeXSrdSYENovQ1354j4tW+Co2Y9hKU0rhGQqUWS2h
czNWUCHYE69Vazy23sbUsFdkhVut4bBXnsXEdFiBcUvoWXOEUcWm3gkdtSle3ywaU+rhr01jYin1
Qdf/2LQUvNTQwfWaIzYnxIwbkUotvaPiwXUgXyMKfVJs1zKb6nXtbvYweQlwEnrzMY3pm9kYdSJ8
FQzMWRsGy8uAwIJY4HKMEWIb00UDv5z3fRt/wFjASoSXKvRvVvCa2xJskWBs30SRJc3I6MfiAVag
5Vq4nuu3YZ1G3dtWg0Z1OiItnWydpRXbM8P9B2HME4HFz2qDRTcOwpjDqbRRYwNqY+uwl9kZwseo
9/s28UjP74zp/QdCu9Zb22rcv/2nvVIwXB6EKqzQUkUdJiv7+HUYDYNhBI0Pox1/wO5KwYga1F+z
AYDQ6MhyQGvvrhTMBwT9GQgfMOoTDY4CPjK7VAQUlqE9GdQByJVpuogrLrtUkGTbcx6C20eTL7lU
5CR98SmQxhYOjif0aTFGeJZHOXw7DGU0dmvySqHhdiJCt0821gKHajtfkyh2qVHTieIPqe9P7DCY
tEeTl2ir15dDGNaRDENMaeqB+sMcTTsYE3ldW2/vZmFwZY5M4k5GuD9ia6tpdqA8xQvDCSQdB2Rq
Df2JtfQQzxEUa4p/g6eMyPrSmm1dqirTe1+aPMy2BvHjm0FYIxvf7W610A6VyJrU3PvgYzFQqKm4
NBzXbEnvreL4hyEhfr2I6/J6TUTXr69DfMcETpY5J5Pt3FYijQjSxpKVoD4yZSsY+53FZNH0tdh2
hfp4HhO5djNareDHvkli0KrpPkUB2Is7EOb4JFciwWLR9+O4KW5m9bUCd1ibbOyNuiG6P7ubLLrx
Gr7lsvbTM2R7JE0bi8lyCW8Dxi5eqb6/Fa7mrohLZR1PEb6I6svJxJLUMYlWSF8sR1agT5tjL6yr
G5NOFuuuJESOuZpYi5kh0OUmaAnyur0eSX1PjJEbGT1qpne9GK+uA7HWX4ahvRhOnYHnPwyliE4H
mrWOvI4rdobhHYagNVZTJSLz1ebJGAdQVcORpSya2hh3i3Bt6I3BQFrZwXzeiMdxaxXPX6Pl01Be
Y2W9lWxej9YzGoqj9lSnazdqCH4A53rhWnq4IWNsDoZyOOtIgr81WLTHtU1nhTCgHhpEWuGOM42W
N8bOTV9rAkyCYNIMwsl1YMjP2nzQjAU40NHadvXAVgYIgCFyFyLDBpMjXDWk8EYebTwaa3BQtrUb
yRzeBhvpYTs1bleSaP1/6r5kSVIY2u6HjIMZsWVOcqp56A1RXd2NEGKShEB8/TvlsP38No7w0ote
dVZVAtK9Z7oiCJYsnOyKL32xgHk2m7o1blN1h0lVSCtUQD+R9GVfwiJqbk60ZaFOdfQci7FYhEqH
ec18NCk3bC/M6sp2sPALI0CLXZazWF+0Wc+O6dKpZ/ngLBmNpqL3LJ4syr9IJrt7uC71Hh3VZH63
zDyadvvrdPuZz32KqPx1dWVKj77snHZNjI3WPsqC2vBS3OE1nNVl35Zc8w7QP+37Nmn3pvD3V2sC
aXVuzIS1tZ/teHnj+54qN+9klM7r8hmpitkijdVpdKwTaWSfBLF/EujDx1w5PlhofIu2KqBQQaWX
WuuUeFhUx83aP9ic7lwVGnsjgLwiM+nenbBLWXy1jAT9YWA218aiD+06J5vaLrGqdNAnOzrV3GVM
/erHTiVbg3oxNrcxnqtBWClfeEbWtYgb/SAg6jYgypK5OrGnrRYbtm1/gKkeaLmj/BPhq83bO3FV
2Ws0USsNlqs1/7Jn2uWGew//zVCnxanbyk+n/WPz1rOwMmkuCuqOPfDEHfFT+h67b8bjj549Zccg
3KSJp9Nkol+siROvnXcIitGnbnHbmqRzrTQc7CyY3Uxb7f/37tH3tI7qJyLQdtP4f3IhnJz6f+t0
sEfkz7si/zMH8D9+4H8aRD7Gt9GiCEgYwndonP+7s+F/cIo2Zhbw3j0f82dwVv9XZ/P/O46lw8Ho
P0eqoLGR/zSIMDKMlx/bPzzJxxtpMNX0/9LZIueHef0Xj8jHSVnEiX5enIFACuaf/mtr+3kJWPtj
HaVdo+7Wrs69mAtG7LNwnvW8DKlveanrmWzcoqJxZc0JwHdP88ijpdMC4ok/iq2Z5/Wn3mWpFQxo
RZD1w70KV7/Q/JOF13Z/5N2pIyph0kk9d0ptYaf9UI29l5njV+R8+datCXXhcCc1WhWw25KVY59h
Vy3qa6YAkiv0TON+DR+OOhIjraSXBG7P9xJK+EVNrj10EoNNI5O2l5denyT+gtdlloJjsS4ZG37t
yktXzxRkfpqX93FlT7+G9gX2Z0LQS+Lnbiw9cCvTJ1HM085BCSGPo7wNG7A+ZAlZWnJLHRcGh8uy
WGAXPgZTFcUQc6MMp7YmjfVr5NfYRbvq54wqlo2RSaboY8Yvdde7Dp9iH+5z1s1fEyiEz4oGeLuB
8BnIehGpO0KhjO2UoASu9CqsciG1J0i68JO0P/vozODpOeJpPuJ0YyzR3pC4fq2df5Gs1Ogn87z/
1SIuPMt7WntwEHql6HwGhW2UlxVq1hFmfbAl+hjzkbQJ89eybexk99PAwUMLnNRWoUp8XCNb+nLw
3kcBO8H9dFuZRt6paQuzNZkHo6GTZze6apSu3n/vhu/YQyWDLRLxrIuhCU9HNVjbfbFO3bGkOIg8
oS7E/BjYaY9PRxOlknapa+ykjWk+wsDjqK+H7eaN4FfXfRz8HQ9hzyKZCdvDd7VPHXTVtucJp0s2
EZbpynjPWwywwclJNG0qJL/6JkzH9ai9AZwMqm34bCLQqOHIdKCv8WoBmnjJhm7cNE/xGqYrEMMP
rqP9ZQSFB49iUFy7hJGXOM527xWvqHjQdH08vHvszT+ieGpT3Kr1vosLYfrhaCFwzirduiE/lvsM
jh74/WU4wOyB0SZyoKVPfzQtoqgw5BL5b6x5hInVtYUQJ0uVHvkFbwMMp9YjHLYRURdskY1Bo9Tx
k8NUvttjYVxSSnbkM38lPRZNv6Vsh2p5tOm6N2juAh6PdbbHNhnHMekmyKpM5KMXp2JpT1ZXiZk+
eOCkDj3yNYTAARXENn3at1+RV4ZrJkvT6Kuys4W8MTg0/jywZN1pFYj0mN6OEMz9Ms4QLj9J29wo
eq7bzVi82K/TmuzxcOadU3IX543+89zXheM3modNbDk6cLEsTjno4EzEUAZ+iixj0knaJ9STxSGW
lBz5+CPjk7Ocl0pt28um/ngyhBi8V7p7J2TJ/J2XEYW1GYl3y4cio+1E2zWdndza79345cfjxV5e
VlkStiUduvIheKrl9ov1tZq/6fE7sgFgG54EDZZe/Jt7j4fhwIkeVNYtbbCkZtzvcHptOngn3KTL
7p+3DlKOHdV9+xyAtK+jKGaH5zRwKz5C9WG+hlBzN86VMOjX4yhqPnVlN/zTqESRjbUkanuHyzO4
hTcHp37+LSMPHg4viD9mwM055szrVr9uvq5dqjLbfWT2ksTefQhpsR9OfqwHMAmvfZSLViylPrxr
I6PCbtrE78WpY3ZyWGfhAmL23caSvZNVI47fbFizNfo4aDhdhNxIsiv6pb08ZMOSM42sgOLwY1UU
QyVwQmwX1cOhOvwmiXDQVyK9mQLPgI5IQRMv7ttsmGV9ONE1iLfh5gfhy7bPUI4bkJ9gMg9C9Kdx
drrU10Snx/HHP7ibuCbcyziwxHWqLSt194S4H/bSfeuO0wTjhUUb71HtBt3bz/kZJWut75iG5yho
eb1b7lmGzesQ9KIcIzFmoeBBNQZuYmu4uNaz6VmXchnrnHhtNrqscLUlEz4TC5jeM3nYoZDvbCls
sv515BEk0xBs6Rz0sK5i0uVh3D33aF1Lp7E/PIBmqcOPycAZd+HPjIp+RguEH5xHCkg5df9aZscV
Sju8+bWf23QMlgf/qCyqj7SNoa/zZl+RIus6zrJ1nVK9DDTZ52BCJV51Yc3hnviPLrdETkUWD1NN
x73PIgXnTAxORpfun4S6FvtzDorOs51P9mkJ2V8k1RTu4DJ3gNfrmlgGBt1iOoh3qpTBu2o+d6RO
E6IQjdr4g99YfTL5fVPFu/hj8khYND8oezgMAgXcxMNJ6e1EmZ1SsizfbqceN+P/pn7rPyJvMqWi
t9ZyFV0Hg2hf63W2/+4Out4C02JuzK2xu0IpGeURbWH8FAGP5tu6RP9Q3JYkdATUQrAP1PDtiXdL
9LQKfsP75ve0i2GHc7XenSbSpSev3Oam7NzDQfUmOp8MgH93rLnY49d+H5eaR+YX0/D3zLDn80Hw
YHWYztrB9Q4vchM8+VkZQLy6wY5Ww5ts3NfDBpsPFvJEBTwNhh0QSxQxb6x2GzVZRdRUBpUk2Hxs
Dp++LwNcMXeimT4OMFOmyaulRxhULfZHLLYTgr01pfZ6ZjgOtNiI+9ZGEb2yLmqqRjMUQPW9DDAy
XA9qJG5OMjgjq9cts1vBUqcXb8E08StdnPctICSz4gaYwRlOXIql2vLFSJj8LT1S6sKi2yC2l2Tn
NzTDW+O39N4cLLgx5yYUcZJlAECK9+ErWEDmCJn+BMtq55vvomhhje6elYogbvORThfP020WcjPm
qve2uz34z6btgyoc4f12UAzyDjaaxJo6xTx89mnTl0zYpLQX/7bNsHpsJFwaNtuZkjB8NkKDOjAe
Ii5K9ak/b9XeyPa07ujH+JjJbNHpS8PatzDqh0RdiIjglo2hKg4YlzNh6ibwYXRUogumvCXH1QED
LlONq2MFi/7Eh/vsb3aY+mxQaajVBafPq0LG4GFs0lc9LSfbVcXQmZeexV9iJTfX16UlvAcEhTNP
MSR03IS5lS9r0uhsAxScpz3Z0IxcdwIWOge8YuIyeifituXOSOqKPeXWmgJatiRbGpmubcGhdbTD
cXLU1zHnm3MO17tcjtRD/mBAxQy2CJrOcvd5zWGCOt/hdPacv14MIagUAA0cV0DlMxmerS4qwCju
Qrq4yPvQntrxEttWafX/Qnbr1XwbNCw64CWQ2QYEbQ0ftFMr02bzTE98qud2LDR5buCUbeMIARbK
ueN/GZDYvd1r7QWV622wrJvK2GMyxGeuul+jGr4sTyTBgMXbF6gzSWupwtEEmGJNZ+dddJ+G98WA
p6dXHB9ylhYyCXi+emrP/fIECB1t4n0CdlXxUVjhr3nZ8ya8LY6sZeKKB+gaL6E60gWr3x5qbwnz
VX9KGOOU3feDQvavQj4UwDkJgfDiUStTeOwakEr7sGPpw7raRejvmdzoJdq8fJK1czxNY59skZv7
ln327XPoTC++oxjIfvyAxHNOfWSynBuEo1wun/E8ZBhFTlnQZHFQHlZc21BptDY3higAFCE5WNWB
jQ3sM5WzC0ki+NBrn0LvIMNYCAdwInbOeqxPwNo7qfxZPXT7lDrYQ2N8ZKK5UjWnw3Fv3BmiABJU
SEHR33SPsF6Pn9CLBV6x70tiY1FpdiL2o93P+brSpNFuJsJv2hfeuuc7nhXfFRjMlcQmO/Y/vQwS
2YNwHX5C17+rPSfmAEkSPN/RxcIfAQfueZwzcW7bLy2KvXmwYZJ2gJ38qvmQEn+6RqTsw3dZCkcA
2jwe9GlFRghSoeUGyegEqHJvTWilLRB/fKico9U1w8+GcU68QyjGbdKjuy+NSietb1L0N+Nn3RDl
fUQqCd0P5Qlyf9Te6YDbO8Nx8BEPc9jxtuo4QV/OmN+mktsQxcJ0n0keTafF0Idu+0kG4Fu4yKnQ
MFdI7AG6dM5JI+9CvFsbPDjTw+yj21kPdvtE/Ae9haBa9onG9bI5l7j7dCHJ2Z0obK+MBy+1Q1Zv
u59pG5JhTzKx/Qm7SxOF6SAeyQACgNgBa371FLIj7uccITS5SKDeHvGdsfAgDxqrSVt7ftK9eQ7n
m/b32nPADWlUjXLOmTeebEJzS+7Z7LupItd1Wt+JNUF3PXvWOaKsWCjMNvWB7pWs5khZ+NCPYGjq
RsnJ79rEYmHNba+23Ss2I0PardcCTg5SbwOruuHDjDfHOU7gO1P02K17tkwsidtfYQtAsAXnufla
WZyCberw7okG389uCyd6XVqaKr0UHdjX4iLL0GHVEth9/CMQ+tVHknCNvGIyd9fZMmMs6G/0Ps5I
DIBe9F4tRr9Y7Wu7gBAiT2cd5RoOWUOqTusXN3rZgXw8uuUxwhxeWHkrqyzrhzTEiHH6p1XVZh5f
5MAyztqEw/s/xj2VUZfvYn5Wlv/SNE7ZHb/3Jbi5YPB7EXOoCodTjPs5wlf1nLcGVcKnClVNYhFF
KnfCqocksc9Wtu/nAZp6q5+Moom2vg+55Vz9BCVlk1Ew2C1eql2s2QgJoumq2ZlLxqJChPwngkLv
rYf4KRkedshnDcIddLqPw+dGSBm28wk5w2Rp3fuwsd9Th9LutFFu2uiyjMN5P3koXg67t+7zQo4q
omsZyctxNFlAQ7CJ13k3J0u0JxMEF/ckQlHG/lFHkXU+wiaNB4iD4PCDXkEhp2eUhcJa5POIQKbd
ONkghwIU5c2m7ckPxeOMxuyR5TIsY9b2bwaKwj6djTNlSzunwVMQvQRSpbMLU7Fz28SY/iNm7ZlT
cV/7Am88TmU4l02/5jFF153cx8i+OPFc2qZJbQeWaxf5vwaCW+/fBbWuEWqj0/rFaEUKnNFcdTdl
7S5y5sflErMcYbcuCF73oMNiVUCT0ITaNkrCwfuzuzyJVjxi+eZyNJp2OdPG+mOIle/xmEwjeeyi
45GAQg7DlFvkk9mPbSzyYPqzhy8SYUTm1QxJz9h+DZt/vJuhO/io9jHqhkxnpgtv6cZ0WqdH3fmQ
pP8tOijcFqIFWEIb7N8z83NiptOshIN2IoowApDluUt25AnFmrtGXClHy0GsmPaykMH+bsie2Hux
tfLO8fbORAgoEvqDmOF+BGW8Yekh3neMLNXj3Q3a3NbRKYxDeClP3VDZm52GP8sdqjIIkwLm0B7P
G7/mo529Ob557F0EDsdPFlspBVQOuhnY9+8evxtun1vbS7X/T0E5GuFUI8o9NHBW91O41+0Gyua7
Ne8NbhUtBNJ5BsTdvjam7AngKid5N/y2xybngl4sP/h0KOIHLRzoqH2kP51sl3nnPdkL0kHSvx0B
QkBonTtwizukEQcxbaMfaeoUjFf7nwDE7tw13wAz2oFX0MyW6ZXwtWa8T4VdOIGoJoq70CMSNY2p
F2IXu0sdNRtchf0yRTC/CAwqebPIY4gC6Kdm/stH72PqKofFdT/F5UTniz35GQMbm5uz9Ciunj42
5sGjAgUWxdW7z8Fwnkb3GcK5Gzx4x/Q8W2fF6mmQGXYFttxT1/iINqD9iN8xXV98F/mqzWRq9gAV
/62wP+Ymmaj5racAK6LJmqFPuhYiuD0Ulus+d8sr+qhg7038e41+U3WL4pcBXtBhEA0YnXpYT/Ew
lJDXwiVzrI9joe8dVBtxTOg1R+Yte9V6U2EOnmnkzUcvW5x6G9uKIWkVP5OwaP2EOEWI+09ZGjcX
/yGU9+n4IZoqHVvIo0iouroW5pn3kDvkNmZkQ4wP1+hEfTV38JXoVg3BzQG5i9at8mGr6QaMVLNr
NwR5OLk1MhwB+JWTQplQPYqHuySwEd40xKqueRhWN3k8JlFyuBbz/KI4ubIZIY2jT7f22XbPhK5F
yz7izs/3wz3JdStmT56ibr1iNyQe3hYVA7L5Tjljcx4C/1AHXYIY7niaGB6KRGFpm2Jbf5BXccjH
3fUhKAMThsih9Y99sxcuoMpox9/96mUBwqzTzBMT9MVhvztNl/PNfC/0H+/hbXo1aGWuxJkJkFup
Cz6dx02f9xB21f4iu7+2vabYbkmzIw1uh1mAsP2um3xwEYxzH3aJykPHxB5hPEo/tcLPKDAZjaEB
oKwaKIyKz6DT974VlQkIrmRESY1B6Njj08HpCV5V3iKO4sM1bAwD9eep0Gs9cOic/Z15ExzBIHEQ
nGPYbhOdHo0ST6HEj4CSDkNzazVLv5U6Gli+0dmC+RVvBWQQcHM7iVCOeoJAzV+YzDHakjSYffAK
aEPArPKk8fHVsVKNIHXcFS24cgwFYOUQSwNRS152W58HugxnYJwWIA6J+ilMjujsdad2oNfRHVOy
3jfT1LK/+TE+HCMcXOgYat4CWcVXuYD8gwMvIWpeTQ+ftNfVj00qt/OPBRtPotJkTDZzmxGqpBQq
JPlD3C4xK5S5cYMCvZT+YEqY1ImZ//H9XVIEn+iaWdotVii8jAPNxV1FEAe1RdJgl66Wmwu1Ai5+
HljLwnz3Is7DWVba/WodxJQQkI7CoYqWykWiCL3aRvq89LiVquXdCkpv5YBQSCbjNuzzdTuQorGX
dNyKDYEb1qnrzu6d+Yo6zHBMbfIj+sZIGGmCeoOqrpsB6LsHa69H/ygIr5zguokpaU29qcth8ZRE
H8HeJyzcsqmtYn5X4cmCl7F1UzruS76N8APf2IapGI3Vry4DIMYynefw6nKDW4cWTO62WVA5awIk
Paummv23Ud6bQFXubiVqfJmDX7OOU47vZnc3DldubAX8EYwTIOl53G0d5C0C46BOK//2u7djM6fI
2yqDDDpdsQnk+unFj+1hw+9jOagMwEzJwyhhWiRudGHdqbdvyzTnMHQO21Q7b5MVkiLcs9zE1mm4
GgN8Fx2ZCZ91UM+QZ9udo9ucF+uXI6bUR/WfaxUCibNvMfRZz9o/nvrL4xcJGrUOyNabkjtfdHk+
xO8tXsutBxByvNyHrEa0V9k7bPsjVaqrlu680NpuwwJDxqfea1OnGxNmWRfTuLlEqhTHRaXBDLcT
GkIEpYY8q21J0Ohc1L0O627IWsShoYvT4Oo5PGFTeObHX8egC/gI9TlfkTjhlTNFa+0Qx5INXvni
6rLbm1c16WKE464d9WsCFv2Rey2/GKB+HsdzgLq1Eg6H53tEGfcUSS0XMoBtyqMfr2GPpBXYnRP0
z10U1MxZThq2GYLMFLirDbuyUQNS2kVMv4ZtuoYGAk4eDn2BcAVsiiMlW9bBAyJ7vrZ7Mm8oFQfL
BvYnYCaPyXhW1nVeXnYgGc+s2d5iPqT7ZQUUcy5njyC4zm8GEFWbB+ltZWOL8lAIpc+oYdHyDqca
zB1JAmc/Sz1fzSwwVgP3ZrgbYl4jtRTNT+jjQOavZRUExhXTJPFcB/2cxMRKqPNJ6Q6c9kz7K3Ha
9Bi6N4W1FDUNYiuPs/Mwzi/+/lsv00mSGZqJyRZrg5MXpqI9Y0YttdS/ec7NgkAYRJ4LvM9kcB+b
bcBDZHnYItEu49wxH4d+N1EWRJXz0azf0ZDEes/DYETU5nWa/Gf+cYi7RM3abTc5fP0KsxzL2X6Y
Z506i4Lce9Sb/x6qKBc9UjcreWqPr23A5prIeRLyoqFg9hbPhKOQM4MVaeOOa4S0h5eDzrlzdFNC
jPjc7eONU6hjIXp6gFzoKKsFYlAbxxC2P49pzRqBIodWO7tWRbYgn/bfB+iiz97MBic+M06YGXeo
F2fKG66SeHn3GFyokH9uEOYiGqe2py+kNYnS8pkHzhkovSaLA4UqtAtXbZnLbyRCLN+OirHvTiq4
WOock/ZNA/MHqIt+845ACowbUfaLQt/CiIcl0LTbfI9G6NzWSwDqzazaMJ2Pe5yBVWbjwF59OHET
Entr5CfjviFRsZXj+MD6FzJPuYwh1W2yaBuT9l2X7E0DsENe6BgkGBIsqT2cHcjeTowxnPDD3ykA
JK22iFw3p78E4eOBjOw+Qb4E+bNFU9DWykbyEsZNzsgnX95XFr5i2Pd7HY4EIXHHT70V8+Th2Zvc
HAIrsvL1rM7HEEGmHlPuvkYYYejVa3xWM72vdC7c5cG199SEZ71sCbVhbzfPk3vvHIzLcO+1OUYn
CTTFrgSggxis//WRvMt+LOlBS6b1e4O/HsjwcRNDEcEHs1d1Mo6XaXpgYOGPlCwXRJ4FuM8hkMEP
M0q6SzSyM/VhJ/+U/ztDP1mCPYXGn8YIZejmFATIhDCauj607AW7S5cQN094DgcG4j0BMqJrH2p+
63yiEVb6G5UglE/terGPstP3PX7p/GdaOGi4jv6DTmzRe9+9RcLPBCmO5Z3xR8IejMFY0cMwuecl
TLanWVUtPam4kK+Of+r1FRmg3iqZSWTcpwuiIgT6R/i18OO7H5xit4DsqF9IF0ODSspEB+BEYZeZ
FVr4iLDwjAF083dw/DrslsqZZGFW9s6QjZuAneDcQdKNHjfyoCBwDOHzMWAYZRvKdik21Hd1sOv4
kyOYzVOHAMEi2Vds3CRYpkLBk/EHN4scJ9eWC/3xdrhh/mN8TEdf7NuYMzjxi55PPcAGfMPahuGw
oMO6AWDUzvFsnkcsjBb5Zb+tOx+mLhr8KPaSL5jT3mUld37ymk/r+BeOFPwMgWAQZ+nSj0H3+SGj
bFpgijooA0PSN+GlEy0UN+S1JliO+wpR72En1lcbPVvx+OS7j766+BvJeljccoLyGbpQc9+JhHLA
5Y4Qa+i5T9FqZb0xZRD9dp1qhVqvRieTzV/bfADN5wOL3r0Jo5fOL3tC5mn9cjd9RS3wYSbPB5hb
f1PsPoIIuKhRERbe0SD2OzppJGdwdtDYefs1919h52eUrxjkQK2PVdZyVUa/lUtBgjUu9lNjzHZE
eq4fXDyVx468Tg5JJeIBuT4sOFs8tQ32rnvufkXNdO8mABY7ZVzdpuH3FHyOW5yogf61FjTLoXmI
W5122+/AquM1yKj7RiP7qqamVFjblvt3i2/0cN6BvhEvkam0uj/RynOil4rBpLUYJE0kFAVFV0ec
0aGAE1Zpo6HDT00ZDd/G6LUd/o0+Jkya+wA5rPfMnWHazaBL+j3C4hy5y0GCmz9Nockae00OecLR
AamD+UzBrdzGcObhf5NZ3sgWl2FDX6bA1DhL44ThhspeL0S/Gkx3uS20FGC7LX4Ph3/BiHtQk44U
DBqw/MkSHmmA7rpAVvM5DM0GuUWkO4C1kVbBtJD1giQGKgBKJB4L6NyGIaZwvU4rSG3kZCtmpDfM
8cyTQV1nFcV4jLvup8jf6pbrarXos5xSwrcHraxvV8X5Eq31YR9QM1WpZl4fmKJ2bKh9MFrVIPKW
IMoZFdbIX7RgfyN6QLhArMAMRXD85bqkyyeLdvBqfbcxgiTnv66QCQE3ILCMlL/frU4ASr0FBC53
n7a8SWaELsZluXpx827cRytCXt9BglvI89xzWDK4ivf1ePkhDLDkP1WIe9ebKnIxuTgSDdELUwcU
rP4fYFQ1uPPrEHsFW5LmaV0h5TX+fAriP86h0njtSqEkkki13L1qm+VrP0KtQviAre+8t8t+sv5G
lidTghmiGSaTjQy849+RRL1PWzUBbvgNw0SQdJNBLqXadW6b4QLh/ewE1hNzzUmK6dRSnraInito
AtPslGItbbndpmg9bfTu/Zkg+m42/4pgeeC2hNPNFv/B1XltRw4rWfaLuBZAz9f0VkqZknvhKkvv
QYLg189O3Z7umX7JklROYpJAxIl9DqjAbfniJFB2pbl0Y/9vrndlAnixYGIO3WM6LLvW0/skTM+N
j9qDBSVtr+l0tlnOEitZtTJA+Gcu6Wn/6IDbJcW5MTjge3sXN+EpmuVGBKw0XjRtsjFYyYFpbLVY
64ZVSvbqJZzH306sNufC74+64P3Jn5eeDaasUfK6p4BtzThI8vpX7A7MNuVZIxAyW3iOCqhlU8d3
Q3kE+DFW4zO8yLa3q72glHActbE8f20jUhPV/aEWfcrZtKS1vAaes2oKaB1L/GQgsKniYEP1eWxh
h5hOgtQ+aV2uxqy9KdlfggAuS+BgmAY6is9Q492oMP+GfTPxb8/b0jSH1lBN+/E2yWi4y2brFf7T
BBwZ2LjIIDfiGzkjWBESoLB5einS6LMPE+pejDf6hyxddDf4rFFvs+RPOlKdcPM3UmwzWsfOPVfM
FWvLvUhbfc2VBYDyo6fYzHIH537HEjAeLI8pc7z1mc4t5u+MYcPCMdmpjSnj3VID+9iYF4up/uum
d91bnWp7OA6UZFZ6pizR/fBW35+8lKJuGI9L8C8EX6qbed+bZdNAHtVFvfJ7nD3AQWUQrJfJfgPy
2zhxuJnrksczCm5ymja1oQbda1qTuFFfqmgOaS43vmLUiqN40IccW6OuP0PF3tQjRieJdZhqaz1C
F6NZVFQCDEo0N0et4Zi6vRkwWKTXwsybmOvOAQ/rnuZ6QG0BtYj9AAAJd32YrWPZHbC1IhFYbyya
m6a4+fI+d9a7on/w3OXsQZ1BXpy5IA8SflqZTVHgOc/GxyQ+DHLaxTo421my9ezkICP4rmFaJUj0
6CGrJIN4U+3OlWye9rjuG//U2vVjXGEI/xVyQ46QgfdREUo7WFDzUTdvlrYfS3Xf3JEVMv3UZuVW
w29FQfhc05vHBUoznWHt95vmqevxp/oTXPVytDyL696+5CNhPk2NgPDpup/ZQiEa0IqITaC5pSDq
a/vMkOEtoPjtpwBt7loE3qocp9dW1afei3/bLk9xM2PRd6dnq3A+7YFSyan9/YAGUwmx7Y06OarY
d6P1MBuqopoAmmI5iExgDuITnQhMYdjcJRfepgtHv+jsXdAuyBqdfsiIeXBm52gliDlhuivoIvNd
rUIq8QINIcanPe4qmrKySH5YZbTuMAfTnm5uXVTv29RZh2o55cufAoBtHqa1apyPOD9OzLeM++5a
f1uElBmCMao/Qmn2Sc6ku/tjnL1j0x2kj4r9MzbDpiXkobdfrVkeTItL18ue2sQ9BPjwg7XK/HXU
xMcOl1PO2NuGo1PVVU4YZNP86BbVpoeNc5MXx/ta6mMlpl038ms1Qeb9aqMXO7cOreet4zplsv+w
iOekfbbnn7pGFHK3eUTf4eYbw5XVEuDLGZ7GJfwbVAgp7AyUsmrmIal/NimBPpP3klb6nFreivLx
2mQWzrZ2b0KscAzVHS+/mGn4lQn9KSuCPTSueKthAOMfLAYlkkowiPaWdZ0bTTsAKMJi1i7qaR6p
XXxWfU43ROmRF02ySaQTBcoX/dVB+tkjrTceNHrmjNeexW80E33C/LXELAvDr6ZKKKXq4sqAunD6
BxZUz3sRVjWuB0kwyqxgVKb4o3TlOuXRrB6AQ7kbkmnVluY2Lh1G7/TqzZh8jQ0fIM53nJE0B41l
ahK/J/Tavj0tS/lzmPG5tzF0f9He9e6enWbHsUPrRhKoUNjV1lo89x1x9+Z7Y3YuUpHsl4nm1Z/F
m47cP0khLipNP6chad7DZN42S/BWR51Zt5bXHUSaot6qnum1j1+9N2ijZLPcQark2bOiIMHIELK2
Q4Vxy/ZW+yI0k9GWTIlAr2tw0MlR3teoXez5bjVdJW92teDlLX38HgWzYlSFEnNIuQua/BZNY7Yj
mogxPcvc0ibocQvq3cxYag+oUZasBnFBkkzsBLRY6k84WjFFYxg9xxloUhQBseY1t1/l/moKkZ7y
cYwh7+WwCbPgH9uwf/AkZgJArPthPufgbl0z9Yz5Y+mTfVES4cDzWwzogJ4RWxsUIcod8keG45IW
WyGXkyJQ4CJT5D/3T2Q/qMgwsP5Iyqe5mc9UPts7fmEX7dGPzbYcUJKZnVb3Ch2Gh38QEtJdi/wx
ZL+MkoMdEN6EHdxy821j27Bn+XGI39U87/y0PQrq2dY/1oI7BuWPST7TeOcsE/MSTzo+V4kuX90Q
KMXW4q3KaBarN+Oy2fR5/tDNqt24OfMqFfyeFEuYP7v6vfSHestga4UEEW20VYO1pDdtt/SG43Ga
7ytCo07ZWB6KSDn7acprBprzuLPSHLcDJOKq0Qy5mqLfTPmAY7FgvDM7lb9ODF3wPCA/wqA6lJfM
1P2y3yXOSweS3MkRvBFtfIZ8tKGS5C0VeX+S3fwrR5A66KZHT5uneQ2wZr1KAWEu69WStXgTZSFo
9mpn6/mPg4RdaNP6dYZ8MclDxujWwcKjpt8LmluVC+b90M41ShD7X4S+Fi9mG3bwyPP1XlghFq5d
eYrMtPbJKuknpoI628QUQgHrgjOxfbtiG3jsZAmqEASDY2/k9K+kD+1riD73h5Oog1bszC5U3/OA
1hUlvzo4h5B3K/d+WlWJyJOvygY+QmxCd1Ok2LjogRxGveRUtIm3NiN/OwlXd5i9KUoQ6vkwEGXg
fVW12jXNeIy93xNMtuXB5UQ/ZA5hTwCZFzC+i1ZNwsbforMfbFb43N8TxYT0uZ5JlqmXnXRovrOW
ZBN0MuZ8FoJ56H7U3s+c8KRIPbDB9u1r1b6HiEaTGI53jnVpTk3sMr57alIMxxaznrAENKaIhXbJ
JhpJcle6A+lQKzzYlyy4sG63DO0qJ98U4ksLg9L43iDaOgTypC34Svzqi56JzcdUI+2yOQ4+qsFC
uzSzoePVrrhqA9PzrD7b7T9aCIviIDOs7hroQK56/zFgu3CCAksPE/1ldZee6+HUguGYrFh7Wq/L
FxQnQw+sLiI7I2F48aOPVi8Ks0tVjFONaKA7v/81yec2GFZz7q1Ss/MZbTfLNiXPo4sJc8iPkRVv
KeLXUdjuqyFaW+yOLtJz+gdZdF2pC7wDC36/Rpstsj9p3iDSjYAvTJK/qhYKoHmMu4f7AMliwAF+
3HU/mwrjAdOLipGbKLfOOKylNTH3usf7dbuZS2OPlxjl1B/XVvARIeGO2UfLpZk9/gzvSgP83HS7
cco2IZDtncQMDFXE+4Io7cmHdsjPjdOu/CkD20ZBbD/y4dhVxVrFpxyjByJUK8/J9NeOb+0tZm47
sdlp+zoL6khGSGZeW1gqvLPGKaDo0dvl2cJw5KflxurPQfxqA4sErPd1ASdXvlb5dCpo0dP2xRAg
1P9eOjB6+9alfzq810BOcEaFvprob0wCj0wwO7o106RtyA7raI/kG7HzoGzNwQeerAGN/0ZDf58B
H0se4p7O3PLUzo/++SWry4LIOXtrz/8rUhpDvVULPwUtfEfKk0u4n/tDzPuY7WxMh1Ocb9P4nOU/
ajWvPNrQwt5l7T9I0FUd0jYdGhewBv8ahKDfruKSOA2WbnlqkNzSeL94EMqudZxZSkbxZHXbwIKm
kY8OLcsQ7g1gWv8hE/+sy98J1eyoQuKu3mZ9Fv4uNHuRDdv7rUNk3yqnBRKd2PjtzxknSL9z5rsc
d4pQNpNEruD7TL2r7I+++MdGu7K9aZewWjpZQ3vC3ZAPq6qjtCNLqjo6xevi/x0mbH1fHsBn96fJ
ik0TreFPfeKxrPiH0wKSeF0vDsE0LOtgqUlAKRmWzu0tbJ4DI4aDHOhK+m76bXSbbBpb+kdpvPIY
hJncNMxqu6Cm2aIT2nlxmWKNya1Nf6fnLNU8FQz6EFn+OsLF1m+BMJtsZCzhxS+R96hpkgKZuW9W
Fm1ajdZud8lMwpH5k3pV+DZMdFJx0n30I2PKrGkYCIwCqYapeROiIAf4S+fwgdG292NUXzjcgm1d
2tVGz0hTofXU+XXy7Ja/sdiVDNBYqixX4VTy7YDKcfpXtebdL9k9wcN4B5+aErIo81+GuA/36ejv
/GT4lAxWf1Vd2qwqOgWXcRaNJWEC9siCb6VCblNbJ7tKrEcNNfOYyO7RjD8Ej73LN+IEGZOQJ5nx
MIBPRPw/jCsQbm0m0iGWKPFrLsShrp/r4jJGBtyTAVP4L8z3gbiZpng1mIj8ejn19r9YoWlqAiP0
PxUcev3aWZew/ONa+VPG5YWJDijm3woN6upjfBq3o4MQB0qj/WkTjGrlu88DIEmCTSklqUAW13p+
iyb3IYq+OEhvZU3fg8X75uiUGh3Z3RapvvQuP01anYoZ/ASOW98aMREOQSOrMvFZ9vbDUjE/Vz09
8xJHa9ymLWgsPspigH8b/LXvy1VphfIPcuve9cbiMk3rPE6XW5cNx9Si5KmCnP3Rr9Jd0njeuZzz
ds/O/65wMpadfvRGzJbhwpuTDP4hL6xoT6Wc4Fu6ZHXxkE2sd3BEbH5SM7Eq/JdSUXoFnbdpLDGv
7Ladj1HHA6Iq+hW78+AXdI65RpBNZOWXmDFna1iceRbkykZr3HWOWZd6mHdk5r6F7dRc7bFPt1MR
Eki0lJfQGZEuGI0/x+4DA6znrFQBvrhBb5w7sYXLEu+XxltrKf+xr9DKq0436yzz4QpPsrbnjdap
vb5jx8Ns2mu5gJ+DRx/SrvhF+rd9L4jlnpruGAXDwju1GRvrNYUVDovHPqmatUdXts0txYSp+pJm
SmgyfxlPzMivxcYavGU/FB3j7KL8i4Rz53HAMnlsGajwDXE1MPnItybzNPfQjR+O/IUonBH8s10f
s7/3PfCMPwLwZVZzqhh7rjouJ0238agY5T5OA0YzNYJElh7aqCbyqUuJKevJV1kGK1oneYLIMflI
TsjJd+eXpdp7d0KlmIh5IFjQGbbBPZ0yS8sXjBgHeAnqCMDPpQNNaLDMr3rZfNYqP+IMPCUuO1+S
Tjcz+84lIKBI63ZrJXl0GOsKjp7U0wxlow5gpJeEyTR7n8zAHeauoXKLs/P3524niB6RxYuZC6aD
95eitAa69fuH31/8fim9wJxyWyvGkvcPv7+oOotRioOztouiE82H9tbfHxpwm5p4OyyMfpP3axp2
KpmGmeYganEa7y9zEC//efn+2v98+v27/+tr37+rlP5//xqBm+kp7E+Nwy249rn8JzPFwCxyIBTE
stA1AkfdIpngVsgo+Fbt7DRnqxP5f30oqgC2OxK9OoYdsX1L0p4hD5vzf35DsrwK3AphSVZYq/HG
eWI0p/+8THm8yvUEG2xj0+mNHxDjyEftf3/0n08zrz06EHlWPhHTVfzfF47yKtZ2mFj0lm5x9kCu
EGa9MxO1ZQ8aHddGnW3Lwl54f/FyZn3O/eV/fS3urPJoVRNaeh6w1arg/P0RfTwyVGHQJNAzXPqa
lVG1Y+8oEZp9n4+fOnakWtWpUpexDMkhaeJ619htfkAAvaWj557Duch6ytfMY/aq3bOVO//f5+mc
LOf0/X/+wPff+v6jY81TEktyGRcxWxc03P96GZe2P/8dAwZNscjP3y86cu6u8//+3OEaMB8dEQ5c
/Av7ORY/ld3bZ8+rsdWEQQfQWnovyxS+t0rBM9CX2O6TVVdkUaboH1beP0xOsF1kPjy5jspOjG2/
bHxBUGIQ6oAt4V4rGhCvn8trojGtjnZ0WpSEUMajs9UzRJYr8/Ti5/ZPAB1vN7hiWGGwQGhFwTx/
v2DwHFCBLNCHse3Oc1aFfGixgI51pLbWOg5655wswy9M+6T3OMAysBJD3FjbNkl+JLHbMYQrpnPA
gAvBijq+DvU17ntrm6IwkpyAx0+007kfAWM6Szwvky8OVbAcq1qDFQxzc/QDarQI0LT1DU7kAjlO
psOuqZ295y8AY6IjrzEp8fijVOax2xwz/eqnofWWwHvXE12FvXjp3rbp2GDN42MQZYC+OZGmzJe3
zhLtpEUiqQNh7dYZvZlDb6Us+zEpcPcJIYhWTK30ZNP1rpaC4UJo1E514j7LyJ7rCNlsWFR5aZKO
aqwabs11CZRF0a7Tbeah0mcSpjEskcm6fngkKO77v/aGGPNDLLxz3eJF0NnyWhtsgyZmMuWp6dW3
sLOApnz/QdMho0uazWNtQ7s4jfKJxkVrnSIUHYMpKaSf2U5dRtqUbtRudmNglz7K1y1a05MG3KKa
rz57kY9bOVbdLq0oQXNSxA6VX4tbbVGcBt1S7fH/LLcoUAkuW3I8jCI8MFr0k48TMoBpK+zBHOx7
jsOS/2vKBKxayuLWtOI6La3zznthE0fVBiQ/MJp0ZZvsKWkJrPMVyFhZvBbNPIBy3lnTOPlXC+Od
bVDhuDoiDqH/F81wzR1jAWDPb17VF7uhnMxXhj8maOv+lqji2YRV+CxRiNrMCpgljMGzsp1pbyMc
tVzsdLb9Jzfq/CeCFlp6Q6fa/c/XuvyuStseJNU4j48jKUEIueo2Lczv8b2TrIs0cvt+Gaq0A0Eo
nm2HCI/aC9JHf7EvsX13jTZ0rEPNZRpkIvZVG/WXOXOKnVQ9srarknMlreSMRF7tG2eYGcaj2ARs
hCq9lC3BG1TYwrlOhe8ymM6ie5eKpGabZO9FQXuFnGmvXUIV0bRttB3LHlWFQns3qNleBXbVPHQq
rHFAef3ev0tqQ9811zjuoHmDESDGw76SIJZv2nGcLxT82dHJy6u6343FAvu8TMAfcgxhFZWjurU/
Jr+cAt0siUZ5xjaJEXW2mc/W1nVScrhYGMNndxSXUbm82KNgTDgizYRXny3lXMosuKWSqWkM7HcY
QNQjDIVPRZmKddtLfLn3f6ur7HDjue5NdROSUe32T7alglvt4U6yxEaPrjgqE8wfAb0Tk9SAx+WH
N4RAqUOMhYcC0M/H4MZRdMNzEcTvJSA6kynGPfwfIlSk6lipdc66HKvQGNooqUtyzcdMghUz5u3y
h3lMxXkanoe+RCeqovAhwfl6FioYzsVslhWW2nhrhJgeyqabHmaZPPkJfm7eandTmTR+cIou3NpU
hJtQTnJjQe4cQjtdY1H0nxInemsVCY8xZ4diV/XtH4PW09YNj2JibYZF10dmJM/OiNGUY6qvTaTs
w6x1vzJdXsIXmdcJFP9Seogf+UjEzlItP9uwfdU2JvA4F93Zyqr8Neox2CCZ8LYXP6iVqm1MFXG0
RTFtpAOJ0lnVtWWAeqsZoQbJaxhl5NcA0GJJrbz92EHPfS9SsYdoXrU5KENqP/vd4B5UqGmBwf5G
vIR4DYPe6HNX8W6Pc6DPnpsVx1IE21hCDnk9RkLXNKlcTQM3V5gWC3IwM7ApUe6pAEiQefaf+yvA
xWPZejyhPEJg6jm9KusyeEnDX8ngAOe4az/1kotHxwPbrKcXQTCpJRRDf78LiNw01vX7hooK5DDR
5PPGy5LsQHl+1FNUnNm+hm3XBv5HBkt/B6faw8DC9dhLae3rsIEc1rJ8LNI0efRfkkZajwmL1U5m
ul7LtuPT+9c4cRhs08b6EMXIxdJn+5wcJ3hQ95fUI8cmzRYS1+5PtJnca9jYy1GNQPRz8/D9wC2a
MWZe8c+Gk8IIYg2X1qKwS6YoBSGIkHrc1B4epa7koefmXDEIww8kprc4L+xHGhj7kYACqoG6QrLo
/L1futmDilUGX5rl//loUMTxpiMwJLL/llQdpqUeL5vIKt4dM0hIMdvZcP6UfSyICkhSYodmJXAB
TpjU53n6mMekueoMmC1ERSscIkFwz2T3CUvxMKupI/cu3Du5XSC4evNNmfDfkAb53g/L+EyUxSTy
eGda8zdKZbIhFXUXx4JDE5ys2mRLifATFO5WWNmug0U+MAK7OYw5oQgF7va4gqJOYgagGov93GCW
4iSsc+chrjj+SIjPbgrq9J+wOwifNnN+TFXIhoKia/DBeSrOD/i181PpASsPhYdZi60/GgASYvDc
feByGkilH2fbvefxHIF3KXSMd8MS9dyNy2FIycmVttzZgq6vVdHzkiWvJZkO816DSp+y+Mv1qujF
kz4oUl/m66bbRhmc5uj0MI1VGp/8eFynBg9a7WaCVWV5XPp+NxVOgVjWFgQFe09VQxZsWNP5wW5p
91B7dUcJa5pdxQircu6+gNl6r2Z1pf8cifoFJulCjDoWNb+v48eaKx04d1hkupg5tDdZ7pLBH4aP
bktPLsJMnfRkMNA9God4MqcTx2ouWIf7G2IwwSYKHzrhAgR6MiULysdxqikzit/EzyTndmnILhpr
RmXVG6EXiHAl2UXJsx/WAjZ4yNdFn/y085LsyQ6OwK/jczTZ9sEK79vO8mtK8qMQKJLCWrrL6Oh3
mUCftXK5yk5/hQHdlhrIqo9d+PVwhLsVnBqQK7c7doLRoAtyW8yY33LPe64zP2LEpEmrDIIrsXbT
Vma+fTKNS55gmyA2FJcoCl8sO9lE8/LXzpDe0RqAvdIxWedWk+2s8t34JJUAK5BGKwb3nBjnLDAf
DKyRT06jHwZ3GC6JKx+SOurfdElKplfxo5v2KQqXYMV65z0mCjlvqRtUeMixUwloym6tYNOqaRWT
eXb0M3s3kAqAzpgeU7cfd4w57jStn25GL/pMbWJbTNFfIi/tHmIUdMAMe0vYGYJLbAFZ9k99XlqE
Imd7O1QvZWo/tn3fbcpqOFmY/nBi25xdEHl8uzp/pFzrD7jLLQLG9KmWpM2pilgJ7S2vc6nrlwAv
44Wq7W100qfv8u+76IulKk4cAf0rdFrwE+1TwDb1ngHEDCXk7Me70UAEcbk3pIJBC8CkexmnHbgN
216YM8CqmusMNsiYSq1zYba2P407xq3Deil/CdW9+SnBA3EQYwTp1XaenuJ8mG5h5Gwzu20OYzkb
3p8IUw1d6CR88l6M+SnSmHwVMf8CEcD370dqPbVxv9Fpdxercae1BAxpvm+42pEKHosNpzo5h8H8
loaos7GvnrngI7o+0yo30uF24I3t3RwuHBvh3h2CX0Hjemcx/1lCDwTLnJRjt3uM259SJPamaFrv
KkYPO7o5j7n+VLWVbESXA5gZe2/mhuttuxhjdf/XIothYwhVW4cD0GP6tHjwXBkkKn6RbtqUiFbE
8Ewvc1Ase2tEWs7HG0Zhe1XK6iM19j/pBhxrk7fOprIRtyoBeJ+DhMc1ZP7CbG6ELg5ZcTeRknDk
3H5nUkAcRszKyd8HmoityjtOYEJ5/xOZWz2Uvxvi+cYAP1cteVOtysvXlSeJGMwZdJX3FDMQ8p2w
e7FZwnvANWJiSh6RP3f1OvCLLzsw5c7NPzlgNNnrcQAJGLtrVEnAHNXAIIw0/4P12haaIV1efoze
+JY2ySY1qLWcNPIyLJL58rBFLRVNqT5Eb/+VlS4vCrN3ZLMNCgpPckVK9qy23Hsd0WeG4IRREg3i
xtu0KPut6rydN+XZ1oFOUUH9tIz1Z+oxRJ88gEKdMLgO0eTxUbIAkr6xzorsZFT+bFOW9s2/JLDi
fZ137kpIYgai5K9TVB+ZIYgiTDFHoeIf0tFNtm1EKo8Jk3+utuf1VGCDdy3JqRApMrOef8rA+lHr
Ghi8Zl5jqGR8O7045PJPkXYfSFmgLGiaP+7w4fp6Bi3vfnURxXts2MEt2X+ZmFJHDv7WHxuoMLii
1qEiniYBnYEIFpfD2rfDi2JE3Ji03oJ440Ve4t0sp4e6InKJeNhXy6dDHwXzl3r4oOHBqmPYPwPn
mYiNePPk1fnPvuxw+iYlCj8LfOzrjyS9mw7H4G/SzM4+KVGactxngi6SPBD5LLPfReK/qsDfu9Py
ZgqGSt1QOSgLDAllxzDFPboBkY7Kn6xTkac/rCJgbKlyKpjmpzcSdNc3YG9z6D3erUUytneeO4tV
HfdPue0h1eXdPssGFpcQlTW6R0cMtWGCwuExfYuRXo/37ytzj0GL3SYsoQ/m1HlzF4Qx35s3hf+7
L6rgFN3HvkvLXJZ2PyTMoBT91h26t5xqdEsaxr6pk3M8z5xUEW90xsqQOZCEBM5kTkt3xwDYa51y
R03FnNlHzg0MNjwbj74ssDcOutsAj77kc3BOAAenkANnKL7Q3qboguqMsdeIXWGZH22HSb5PS/Yb
zX8Y+gt5DyYHS6FvKeP+t3unOe2fSk4Vpsbgq3CAeoJ6681dgE6LmNHyrVVx9jFP6tWwdRL84h/C
VHTbZAz2DcuWX9EX4cgnvCZbuXV1K/zg2oDE1jT9Ir+NIYk/YcN7ndd0bVWb/Cl7HpIxaLFuiEuH
C4B4jvLEKXEA7TFxmPKZXBpyN2N2tAGKinho2dYvmlj43CKNUgbiINM/STr/rlCdVm4G2k73ua5r
kHOWORhW2f2MBpAzQk+flsqcakHSaF1nrxnMqKYJ40p266wmOd+JyWuu2ZWI6pneFDF5xxR1iceY
4ayoYDjIFku3xhB3QnzKGe3LWRcdZ7gU5Q+37g+Aql9CPGvVvrQ1Acy+07vrcOQwHNu/X5j7sSTG
nKaG9SeO3YPoUkKU46ZhStA/uXn6GRaRWHlsUqthqM9lr6ttlf00deFvHYdwFs/MTyLDsWDHE3Qz
QWvUo/0+yMsDVRU6MPt3P4hup2YuUhe4ezGrrRDkLFkR7r6geKkzF9tSpfZinAo616g8VpGLFdB/
blvokTAf/maxWY13NyGWMRhFckbHHLup50gfTO5J8wjEdY83o+h+l2Rj7np3JB2C4yIY97NxXgt0
8c04MknpdHdFcnrKsTwc+vv1mwIybuRMI5pG+UlE2Fml/5qG3qVQnFhDq/Gvq/p448uJzJT6d3F3
/Tlu0K1nDMQr4bjvtq2cVW3qlEQH+8+oyhvonEJYJNvOpMlD4SDsNUv+6LSCGPHE21mJ/843uTAh
zD9Kk1ZEJsHcGHe5EuyHXhZKVEMegP3SShJVMbDi+j0HEXNQsrl0T4Z5kqcQoZ6/oYtet/cKjxAf
Ap1HsqcyaeR6JDbC+PfIT5faoQngcJpGoI2AJLRWCRmjYT0LvKekiLxPUTtvGR1wI/ddcGRTP5at
05+tgtkVuQdLXV5abqfQ8fWhmMdLxCJlA8S5dfAh4/HM0nwek+if8RnIEYkI5UZ6lLHdF5Q2gg5T
h527+FqWsSdQVT2UffBeBA3RLfU+b34lFodptNlX9x3RgzZZ47LB0FRxm7XiHCb2tczHi0n0rY7t
bptS7zHZ5LjEGDMPPzne44AhigdBhVtmJPKnIw1sKPz1EmiigVp2VwIUvrDBIY9Msn60HP+3Htqf
kwlXHEJidk4NQN24j0Ge6FNVHRsvxATTvxvGq7yB/s884C23F3fYzKNYG4v6em2xY1ATlA6puP1q
0XJfIE3QBA5ki96DKgi6wunkTq/L0P6A8ak29UD5n8pOrKIlVKeBXZ3C7Av2jNCOxCX0ANnoHKr5
HsVLphPffZVHt8pJN43GxabDlkxDO3gGGAYkgbRYWZl5j7A6eyz0pXrUtvPmJ/z8ktI4thjMLSOB
gwVPOH2KgWK2wK1AMBinPZuBU5BSyyKapRV/SEJfelbgcqw3eRHwAJGjs1lKtztTJL33M8N48mC2
TdD+qOkV/w9357UjSXZl2V8Z8HmsxrRoNPlgwrVHuAgP9WIIaVpr+/pZVkWCmUWyegj0w6CRICsj
I8PThdm9556z99plHJYbWPCWPQBeMdKIRq6C6Sxp9rMgv88YxiCzNkyeExw1IcX/rAYs1EvVe8mE
mrXASJmYyBVi7FyXnHisUkc349QDxEL8YZ5wOgKGOKmww8CGbebBukghjgJdMGZnaLSQf4yObtE2
MMwqlKINwriarnVC79SRdX646a1NpfgAWwSOdF1MSEBrPmXSeTB8akQQJLZoJWh36ydzofjIvf/Y
NN1rVyEx0Fu6r+mC+G03UqpcG2Wcz12a4HeS+OmpzRDHq+N6bNrO0ew41eW7Okr2vj+iMm5JyGIO
c18Gku+Mg4iYpE4/pEFhNTUDbzDTJ/YMLmSgtggzRy7GWt/TooTDa+n3ctUdleZRSxQJsl7vWvGA
Lt7MVkEfvWL1ouyXiotPw8HzY+PYLWrfIhrrFbTTa1uASbJSBamnT1d8asRDA0DRRwSztgIZbVom
vcYzI3nFkLdZz2LeldKWm5BlJZYdP9Q/y7Dw2QUCoIkmi3XbBOsgAllZ0rFKTczLvl7jMPMF3mGt
x+Gg1RDtFfZqc04vzO2wAVlYo4S0eOgKnxOBQj9yLqFdKcFHRluQmhLSCfOPh2qU7wuFdrWIUVmF
QL6a6aPT5SvXpkyPWIzbCUdTX69ZYVeWYFkrAQWi2GHiF1Tm0/44JMcmz46NxeRTb7LyPh6prbQG
EbYZldompkOVBuzsYd1hLgAaJUU4fyYlXClJLm78irZ8x0R1Vru3uEiAVZ0r3HEOtQsmawUHYyAv
MX7jirNf4g7BWy76iF6L0C5k2q/FDMauGEA7WMR8pQYDyTyhOyNljD/GDEaFP6/qLHhMUSsky3Td
z7tzxiYdpG6ZoYGDN8aAfZ/5VuI18MJRWKYPQMQ3DYJUZErYugE1GnO/DyUMKL4Bh1HU81ObCJ9i
Vgr4RozRCczyPAvFoR2k1442mlP4EWhuSzr9+hWkwMLNU3ikATMF12CUYjfRkG4ClkxfEVvbNBBu
NRNmxyANWNJ13mh/WMk6ZJ4yZSSuiPF32wwgaOHaNSjqqyj8Bj2J1E02yfNT8PI1c3/r5HJHcZdv
dAvBT6xhb5NLNE1hpHYrUUc5K+anLkLOFIjo1aaYeBDsmNDWoQL2krkNlu0qEvnkugCPVK4Oq6Jv
76So36GJ3PZCMp6iafyuOJlSFyiOIRvsmQ3eAd9HnV2SJDYlWMa0drBcBTotokgkQREb03J5wG4p
wdosnJ2Cck9J29eoa8eVAB2gVkfJaZP+O5rzp95XCQQTvJYTArfpMLsddrhSpq4fVECVaorYI0bM
Y/lHRkWMH8xo0WjjgGBZ7NsvUQweM4hPh2bOX6GBT9RN7dkc9WRPoOnBNyukdhAHo6TOjkzJniog
2Y4WhhCEBNtXaKVSv6DQqZV5req8G3EmPFFqTofcTBhqzJxCzVBgmsItVyjTPh30+ERROaZ0h6fR
l6jG8nFd9tmGMnovtBAfhFkkDkJvQ5cHUxD34Q7VNq0UbgraQQ2MGO59kExzNK7jiAfWlNmNFQPf
bd65fYTMsszUxFEsLrOwzQKPHguXSLbrRYPWTKi5egenQ5t4LTqAhLoDOujjxsqMQUXLNyGNr5QG
nYn4UXJfhqIQsuzyOsS8vvptxQ6XFxyREPiF5RyexBRnyoxFPEDoxC4fsapiHciG2mSbG1ezEAzb
KYIzNI/fExNPe+wIHNCZP+xFSTilsRYc0dkCyYmfBitSVkmkkMyp4h+vAmhB+DuqZnKHWqXGrqAF
MlxDOdZH6w67R4Mzxo1UNOhWGI6HUuLi53uXcEB5BIsjgXXLUx+QTeaUVQqij7pcFgzUOkmZ8fMx
ZsMqOHEkjDaqXj3ohaQwEwvX6sjS3E3GXZoFpyxF0KIy7gPjwVG1ArPVBXFKh6TY1tVrGb+KFfEl
JUc9a7ZM5AXy+1Ro76rP62hyiC5DuBATtYSkQ+l11JJLk2v4O/PuVus4yuccSmwJxAL9ECs3HZEk
RT5nWW+mSWbdLN/pSfKB/v5R8PVVX8SvE2cLZ5TN+8EvIIqMOEOnPOeWE1EvNNWwm2TYiVKPICvv
HtKOvOCiZVCIWH01NXN3G9UGnHMxbfHMHJHsI+jvCuJk8ll32hx5L51nO5F8dhJwgyvZh13Cde/E
ge5oiOYHgx57FGCrb4oY5CCHqx7TgpfOAYr1rl+njAYdpYkzjsD1Ik5a/oaJxzIJLlIvsrWiBDWW
lq1Z7xlXjTbGQVb1BNmk3EJ7aqXvso7Quab+axaFh7nCYwCA8wO7AsJS+K1i98IMwkWmAO1Y7EgX
SvT3KR2vCHrwRlarqkHSKk/XlDm+awhnS9g1Ci3S1KfZm6c5muuiJBoyIgS1TmHlNX2/zXxf2wfU
6bkfqbuQBQVlVotrACn2nHFelmqibAK4D1oDG5LJjBXlL5lI07SfWoElqN/Ng0mxL2iDJ6+joQwd
v0rMTYUgX4zzeG2J8Sv94hISBBzbVus/jRKsho6pTxyajEACWpA9BI0xW1JHc8T2FZYi5OS8JDr5
6N+rqPg2Ut+C4e3Pa2NIHitEyENWs1HngJPQ43hRHyKtBio0mBaN3vaUFFgGZ43JoF7QZBFoXesl
zkaZD16wpM0gmTDckMTxgckiH0miJ9hYEw4YqA/fIuwinEFPaWjQc6rVezGXn/oaMWdVybwVhlXb
SK0DOsizVzeSjl+K/ImI7qc7oayk7pKIV2WJiuhL27qvUeqVGAl7jf6Qj1s4DFGNyQEiGcFcbPGh
9Jmmxa2CJZbLQrzvZNACOH34FLIGhci411Ez2qo6vqR5gg9GTZ51taq3ahO8iRHOSoGTcNd4hQgL
p27LfiNr4p0/GZuirh8kmZY0o0MACsGx47iLySj/LOtgBIhlviiZ9VYkGmjb8l4044cuRAWdCFUO
Qil1qCHXjQJ6a4DWwViJqTzRSKwQDrcGAXIS5koGnsOq12vcQ2aCK6aMETDQDRKRw5SJgHEXYK9p
gEQEhbxVW/zL/SBQ9XHEtpgSY1TrWe9qBW7CeD/rhbbwv89CghMrQSksqepj3VYmH6qxxPy9C/5X
muiojQwJAwFdSiCBuH9r0QDhSHR4FaLJCvpi307Kd6T3H22P4DAsx84xinLFRBFVtLVuIG7qgvrK
BPAtEHufyw7SOTDjzEAWG2CPyX1K0aZ6F6JuJyiFtUXPc68HdbmfWsq2XOnPQo+NrxVo0wZfiED2
8QhlzgqidyxMj7McCfiQBOTsxgtqMk6aU7XNWDnorapIc5my1LhCnH4kMjHqH62XflC/dF1mX+rJ
o4hpiKSj/uZTwjs9+p5kBsWLu0JBv+ivE5GozDJnNDQgm8b2Na7Uhhu3rHt6VIZqt+H467p1y7KF
wL5NuQn8HqP5rARHND0rPghtjfgAy504sYDhePiGmgG3sBuZMWbKNfYZJGW09g2TxrqkmXhJ69cx
xS8/aKLkSpBZdF5CIxHdySQcIJkK5kz7zq1JcVtfcrSm26ccH9fz5D90pint224zwjvcNXK5AgUV
brV2/AhqPWaoZhk0Xgh1NcL+iqoeldiQHFJW5smK63U1SPdJZ2HBK1Fn1mhzHT0ZdgLosra9dnXb
sJwErqpqhHrhRaTlECMgQslyope0JRQCkF4F+bsTm8UfCrMuSoebVeMdbIXhMaX7A4/Nuld18Zyo
cHdq33xnVaYXrMwIYyY2r0boECwFo+D6pds2XDazD2WgpI1E6YiB7h5A6vSmwNV3465iJWjg2udC
5zvM7cmdrJmP6LIauoqVv+clDxCmjxXzUgaaSLSiqHY6oQWZ41cb6IkJ6PJkF/WYPBN6YUpUIZzo
q6+WJvEwSF+DAFctZxXlJTC3bthPmgnFjVxzjY8ztAksJvrMoUyLdK+qacnXWCUHpuhLc0+qgPGN
dKyKcVqZKZjMpqekgK3uMaU7lCYrbKcfBV6jrdQWlrlgXGtZUXhDNmquTKUV9QjnCWQBvzeIr5k+
AusHgaEiGsvp7Az0UwDAVaYbj+a6nsHpFBwwvDwWHoeJRWvW4WBgv4H8QM/NRGpRtCC+hjl7mud1
nBRf7WDs5IB/LdWU9QTKin+I9mugMviTGGUJM5Oy1t/mgrWXIsxfKeJsKxD1rRhM53yENyIh2rEN
wKWFmD9Re4jeaOJAQtGRIbVv+zlkNm8yUtSYvje3NqquNXIi4BWAnNqJDlmnXDlfrTtFAgJfEUDd
dPme4wZNFUXzBE4/tDVwQo2IrmCsHPx5fmClaexkIjsgZkVvIl1kyLMcjBOcCLKeriaBVUCrtW1P
Ee6ovgm/Fg6OrcrFOR32xgRWW4/uxXiJU56fi/BlFOSt2qOSk0VOyXnecfepyjGia0qBBcI/x86i
Eb0gKIxgxojpO3N6wtMXjXCZmN5ycZR4ZZhkZSgpxvEYFi8iO6SjMnFi36+eZbo7pY5PsIinxyjt
WmfsWFkGtYDT70QhKP14/ORZHNLIuF9MwMPYHIBw36o2gO1Ue0lk9Zs5F3CC0tNOVYDNczC8GLU1
2UjeptzAl0WztvSNAqyteKotcp4toEFR8xiacEWtax4O7wl0/VX5PMdUK2ULkNco9Ts5DZ8pOkun
kGvJ69RnVlAJTeRwmluywECHInah7VzdcRPujVHbIGEnbUvSMdlYTOaHPP4sJdzO6CyCpY0gVOMq
JDhpNStIjiSLPpIsQ081APlJovLGyMwVwoiJaJRvlIXNmryP9FzXpE9RZw044PqQjmluLS2mYRN1
lQJca82hCUqWrJvrStPA+bYgimc5n119mTS2RKumpYV7hk5Q0BThVihvaTqCJofaK1MyUURBGVEY
yjDFWYs1jOd4ZiURDZUeoNTuJeaLU493ShmC1Jmq8WAF6SXItO9s3pd4Uiwu8ojOpFOHlgkMCLK6
PtChDWnvUGHj7av0ZpNm1qGR2m6PtXQ5qANcpIu/N031SZy5xZO86r1Y/xBUUH6WVt0NkoRDI+ge
QoV+QdnnjwjgsTb5rDEz3Va7znyXWFOyDmlHMgAYmEEZTGkG2NTw0d7UhPkS+oN3M6Bs0szxIaV1
5IZDH8MuoCOvSXT1KbMStzPg2vJh19WJoQRCAlP9zHTpYI6WuaLHg8eixvHcAF0IZyIcK+1ND/Am
YsEl8lbjsMQQakpoSihYoaIcONJYJSD/zZS1d+bPBZZse9gIwvQVKvVTHGpEooeXkeSQUvbxxqon
7uwebRUd0tAE3haSjGtgHzT9zmWg0yNc5c6T5E2gcSORVunnQM2DKCMrOPeFNXElJuxTxR2z/qQk
cnUSOnyOalhvM2acekaCXErimVS1ZH8WHISHwd+aWvkxMiIQJkZWcWggCu4wPab9fYExi8P7CD4g
F1zqF16plEhbUaXfA5lmS/XoyhYdZ6ORP1DT6bxJrAdEGHjNzDQdmCIp4Hn8EY7COS/Sa6z2TzMR
Zg494Y/CksnYpDArW22D7uIjrq1ki5TdS/HayUrdupiJmo1Fxp48AvEqwzdSgQx4M/lBA6OKh843
kULiXJewOULNn+ysxb3SVICmLaT8DLKOgTgLu04Vbohy3kNolV4w9M9TNDIDCG8i4Funy3BnSNd5
olGgIfKYkwwEdEtLYKDdNo8GLb40BfaHfDYpkyc/oUSvEdeSviS9yPVERyh/ZX83jM98rG9KTaku
+ESWxM2pFLpdm3AAKcb8NTbhLWbSiznGCbckA/6kDhWv0qJLrzwVYrqZqyg5IMp3Ot+TsEA7CYau
tgGdLwxvvSK95HV7rybqYyNRSPaRskNqDSm0cEcsqJzb37BMX6UatU/TExvIpNxTCjSzErMEQ+84
SEriHWOC3pXpuXgRb6zYqQXCivy+ZssVRqJlW63cGQO/oTe0k/ThPqrQf3cBXPxZ80+xhn08AKiE
lQ9CpjQm1040maXS2hzbm2/ROtUNtMdWmjxXBdkVcVlRiK0sfH8h/u9y1dWwcbC34CybFqYEZGAy
4g56hIIdDxALZD1ChYBDstLuzZz0tH4xZciVDGxSLZ4tlcbHND0FGihOuQj3AGFIkKe178ndSTdI
OOoYImjYrN3YBxRjShIneQJai6RbdlCaX0OIs72RPWvSH0lNgZsb0TQihzrj2fYi/xJdEdTrKEe5
f1Sdb+vN+J1PyZ2VEb0oZ9MdsdihG9UxTVzpHUFjtpctjC41bXcuT1gdirYKE2zvfq7fi1H6aFzp
CVobsKYQkGPEi0RHmcVwX47taU71cmVSkivsd5SXM9Z/QdsqGWPdKr4f6qW4mYKHXknWbd8rdxqc
Jl3GhE0mHcKrEJ2cFtVbqYq/pSLZNM1jmpSvRtiGULa6U+HzlDJS6C3jpVRYbiqkmm4atkvjuOQD
VqyNL0vf/sAISK5qVxpielsZFKQArTjCupXeaVcA9I9lB4cJTLRLjG6PIkzw+qh71ZOMhsowHto2
zVd518ru3CJINjwpBoFhmprpWpLyTKgj+bkjBXLb32KRLq1M/JMrkIFmd/0EAW5AvYX8E9uNkeOu
zj5jpvRuZBrySkXBlCxSPCmbPolCofBox4cumnnvaCLYSDj3qazNC9AVx/KCBjNAik1iKdnQ5nXp
Fpno4Ghti65i0H2WJwaWYBOW7CBh28JBR4bgYax7D4iSinzjRVOhKfYmvYTefBRp1a9LndFjAT1r
h+85L/TSQdFArnrRPJaFlaFoBRkRdGRILnSHFIUzrljUyZMFoVWobloFtQQrZ0dkYNbF/i4L2bfF
WGBX0jXDNilGfAXVqh8x+W2bbhMr8nswTHS2FLiDFaZbQBwG2HP6BuM5iobNELc0wBaK1xSpFQ7x
8rUqDT6QvCIUI9G+gkF/nU2ycgo9YrzH8TmUMrYILTkcCwbyTtqyCRSK9jFZLzHYCxkzjQtWazGQ
yQ/gemNnRCHkKmj43VEQUccYi2FLhhyXkXjUMhEcwaO5BDpg+guxY5lh+NSphu6yXW7Z9SZXCYTt
XFsXQaHHiwHDqtU1nAnBDuLkUC65Zsw2sNKn5o2ePhrHdubSlAS64ENFQAm1QtOlgBABmjKwo5ys
jK8RJDx5PWT1SFjrGIkzp7qNaU4JE8P9b4B20glstXOrfGpF963xQaz6TDddKfkoTRr6pBY5KUqK
yEfryMGwc6weZheBW2qvpyxKOfazQlyxhxBw7aOpNKWRw5Kqm7jcGCg0OdFPAWoJdNjKqkUH5ghB
LqwmheGlIotrsWgkKBPGae4reS0F0BWKWXHabnRUJTtpwbMxNEfQKHsdoF5c3QT/m8biSZGzKwfY
COYEvWU91bxYi2+dxoyvLqMvPCXPMrFJ8BI74hYkSQOpAgDB6ufVFDIPiqJS3oiCciOarNCzvVHg
YynDkvVVLsls4HJO2oV3Wr3mHav2hD6r11HPGRJwKxTpc/BWBUgom0nPGbiFt7xrNkRjnwoz2wt1
9xnIE/xr3vQihkeDdsfWPs1SeJNKxVj1UfytxXK57mUR4ZhK0Ggxc+Zm6zhmdaff0eTcavgCdwhH
MSH7IvW/SvO50jG00iI5MjhjkbaQjKc+8OzwRdWE55ETxErvi0fkntfGIk82GS+W1NSrWe6+5REv
aJWQyqHmSFFKLrZ0AXOgB0H+o29Nw2i3DFBmPif+8fEyovzJJPIE4DUyuAqUcUsP5hNpk5cH7yxf
YMQXDM7innybl6y/wVg25svidgnj6WmWUoQ8L606MBSFlCWW2whykprp6zBA1FVae4QRiBcD8ncZ
GaQcmjvMlvhawJACJVYdMgTmLjlZLCQdOsYMprSyLPDYPmd/U3fJpreyl4qqIBqD/TQnL9LMkiSM
q8J8qWWO5YMPBUMJ3xOBfeijyvV9GZ2rF60MTpL0FCiv3HG7gV0whQEEn5HJoLVDUnNHYeTGZf2u
A5NoSHYcnjDMEuDX9TerH4+M6d3SXAQVPEW4yd2QP1cV70LHcUBr6j0oh0RNnQzVAZsM1am4HlvU
w5Kn5NbKumc24mkaSIlUOlN4vNa96pn+yaeVaQXqWYNUkisUDIsqQR8ZQXT+3k/BGUfZFQf3aHTf
gcIYtLeUyR5I8BksaavH8aaTwyetBONAodrxznAifSlQXVPG20onr0NjfAiaZJcn6DirUyf3n7J0
k4g7YjWx8yjx4oTbE+qoql8mMeCMMtmhYN51+d00cQT678kN/xj/46MgrzIKwvYvx+vq4T//z09/
9POXzV9+/Tr4Kty39u2nLzxEXO107r6WTFTWwfYv/8kD/fVv/r9+86+pqA+g+//8p7Jo2jeAIJ9f
P6alGqKqGjAALdxEIspEQyGD9F8Hi8PmU035v3yAr7em/fOfZOUXyVB01TSJd5dNxPV/i19dvqMr
oinKkqZqqiTykHlRt+Gf/6TxLZWBnqHqPDdJXH6oKbq/fUtZklkRa1uyYSjqvxO/qi254T/miv/u
hS/hsD/miqMPjnxgdqV7XO4abKL2c+eZZx92z9fHvP5o7dbuVqnN6McBPuICxVgPK+E4OqflDy7m
KfmCQH2ge23vRPsKpc4LVwwsnQ8CRA5P8ofURysGetnHuG6d3e6HN/702xP9X3mXnQoEfc2f/4RD
7o9fgC7+/ALiOSmmbP71BXDSXevFKctcwz6K5SNgS+5SaXDCL/i8h0foGNgPXOaYQ+oZ950nEI/C
ENddr4Vj554aN7VPl3qTOKW3xmbgXWjD+A/+Q3LMHMJB7Lu33aH3aE7Z+e4sPuxC+/Y92MFKcGEW
8AYQM+AM7qE4gM4aiFTlvQInsSKW3DGceiNvdX7Hrx2RTtdmZdxIpeA9i+3Jvr7dvlkI7ND2IHTc
ox6dvA2ttPP3ZDuOab/03p0DesrJ+f+30n4p7dvureYp/fWu/u3G+SdvqcJl90eXhE708E+XhCp2
+iixSBrLtTAy6++G3Vg6aflJAvmFkKfn3pudl51TOsPmblqN3m2wPdR+9sbjGXn/PavMT2vK/xeL
CA1xRebG5NYkrtgSudf+9SKiWYKqcLF+/brGbT///CdD/CcP8NsiIum/qKbIsqRZiib+lOGs/4Li
mD+XRIL20FaSrvy3RURiEbFEEWm7qmE2UtW/LyLSLzwKT1QWLUsXLcX8dxYRyeKRfrpkfn3iuqVY
JvssgwzSon+8ZGYlToiOgRaJQP7Q6OjNJN1JsbX6LS16v/FCvbsrCRgZOAjD7eFiGpv7hWorCoPL
Cf8qptGJKQGyvke/UB/G+iTrpWvRyZuGdo2qcI9zY2sSopUk6M0nZs3lUH6U/jkmRy4hiLcGYyfA
LM+GioYu9uM5fRxNZhxpo91xjiMIARmYVHEACLv8KwiFA84CvpAVJog5SLhCOMcG5rZQuAs7aa35
BDMQRZFl5FS0Fnm0aJfHnuiWkRwdhCNyEjR7E3p20JBpUgH3NPFINxGJvdUBFYEnw1xrhvYkR8yo
NABXdTTBYpqHF32kDz3WsAWRrjAQTZJNDg+tDIExEZD4XmVW44aluPWBeuvqzWrzFbQcCSwApDOh
N3GSSpcw8M8Wei08V7spSs/M6w+p1H8N+RvkiOcwnO/5lx26TrdYDt5KVTvpyKj8FiEP2iJFv4YT
x2wgQBg3sq02ZFRxw2fjG++1rjz2ZoNavvWRRGB6zGvrPLb3yKXcQgoOQ0X+p2ygHxs4NUV+1L6m
7XtYCnCjwXVIBLSNyp2Kpy/gEWgfVaTw4jXDqdkjnp6Q7o0ZuraKkTPEne1ckpk7VrTbymSTFZYX
EUmgLRE62buWMX83oidQ0JPdEGhCYJfaCG99RAo3uZICw+3AsTgro7B6UGYZSakUEQ5bGdcuxmM+
muK4SSneItLrCG045gkmI+KRbkgMULXrXlh0m2o8KQYlWYCklCiHL3/OLuagriuQWaklY4fAK5U9
zuheUZxztbVnanYvl8ONSvxVXy+dpCD5hAjgtfqLjEKy9kE5WY3yWZbQSf7HLowEblP78MtgAwek
90cLoynB4GGX/2lh/McH+OvCaP6isfwZliJTL4lLVTZ8LWWXxDcAuxqWLGqKLMv6T9n2qoYPnYJP
peIzDZ7O34or9RcKIhHiIrFYxr9bXP1awf28Lv7uef+uupLqWSX91wxcnEL0+GWCp9AWqqvp3PfX
qT6UJ/WmuOv6FDq2/0jbgBmi19eXmgO29ER8uX8K7O24CVfbeBXYEr/BHG9j1beHS2Q/BPalpVyB
f2I/4KdwZld26i0NeBdjPgJ+eYtDH61zvNKefDTJQvvph3ua0KeK0a7wrAtrDpQMblt5tQxl8nDH
bJeSxL1z5I30pWlulCADXD+SQxgeXP2GpJ68GoOR4zem/vnkix59WMxDsUNqnxpYv13k/7oakZb3
6McKVVreQ11nT1WXzdX43XuYx5EiST3KV4Qg1rQnR82b7oY3crinx8I+VjaqO/t539n6RdnKdwbJ
LAfWh9Kl7/Cu3yFKyAU7AyxB/9mwg6fMcvstZhxkq4btUq16ybUvnBklM+8ssFeaVY58QRN6P52l
a3yo+bhc2mFOTsEHvXmwr/l62gQUfbHnXJ+Z8NgWj0V4sydeeCvGEyNF+xVZ9HtgH4+R/fpuC162
zpyL7wYe/wnd6gjGkaLykqxN91I4fHy0wO/BIPFZ2tu0WmvSm+ni2rRpR5DA54giudWNE5yLdeDh
VHQe+Ks3MIN2cdBt47y2bvI9gQ3XxU1jk12kMbm2mxeNdCLKyf1sk7vhYN22ozM+Bbv08v2X5URr
wfkCPmo/vEtusK/ogx0+8Ei7xRqT065PnLudfNgFjuhOy68VFMc1eXQrZGuX7sU/WI5/CN8DePc8
z5Pl0I/Ybmlwrb9qWHTpHSxwtdsar+pVvRo3xIR0Qs2H9Cl9Mj+RpBC7IoUrzXK15CiIgPiBZLHp
uMQC4HMt7Y9ReQ2f/Py2cZKtso7tu5u50hxIgrxtL/XOzHdcuGCc+FmMYUxAYmegn/oiMocmTiTY
wX/qcVv0Z+ZptNEL1PXbdF0xHKJrL5FJvCqEvVQctMFBK6cMICChk0I/tGGQg0BmfshnnlTrQNlo
Cr1GjhR2+OVfBDe4L7/Ed3HP1g3tmCZ0uIZgZONycZoNXybvP6yEp3887mhL7f0PN4PJ6qQyBLVk
azkNfbxdojxYDkf/W5MzgXYSN4O6Phr3Kbf6cuVl9mO3o/nApcVycf9Af8h9SN3Ie/MS54kzyGFt
cjgZqdF1ex1sc9urNqmzuTo7JrPuNeE2+J+8N6kiJ3BWb0VR1D/em0RBktlJfr83/e4B/r438RHJ
VN6iiGTL4sP8++ak6zrOOb6hqexCfy/a1V8UTaaS1kXNkORff+jvm5NCI0EXJYm/oik83t/6IX+9
dDgF/cuFlX7CP7mWfnjiGk/ix2tpGsNaZGIXuOjgtubOX1t28/j8XNidlxLCZdfP6lk9G0zS7P5Z
Xif2Z+ycX7MdaRmsd6LzDGk62cCytrOz8j5vqmNxpA1s9xvBizjmIgE4opdyUvtrtOnWrqtjtItX
4UpwaIo6wYHUXNWGe80X+GbW/abfFE52C2WOCwB1blhamIySGm9nR+suOpYbTDxbbX0w1sZaOBuT
Xb8Nh26rePmuPSbX5Pod3ee6M2hrk2J78jHjeMsNmlzl/ZVdTdgLK937PAsufYpyTaAcJ+/SObMz
rK7oNWyy+1j8uTM2ubNJ3D++eRXx972KZSv78R1fPpEf7l7Qy1IXi7zj5WFyIvd7g8zcET3pMJP0
7HEqmghUznB3rlDSAG7HbXjVX+lsooWQj+wstDPE8+DEW/0s3LOz25CaPdUrV41TvDZH5tX9Zmhs
9S3ZqHxKy//4HUhzV6Or4xgu3UyXEFtqXZAtDDxsPNvNnqWOYQGExc0eujvR8tKvFUR2R0S8CAGr
B7b4HBI7XWyA+vfvGN9rPln0+ZXNQKK4zXawq47VGi+g03j+V6HtxDvlymz9QI/lMX1ILuOh36pO
6GypEogWIOjD/krWyTpc+Sc+8cDr33nl/FIuNmcDdEDqg+4Kb3poww5caUfhVj1Xz9Zb5tiX7Wq0
L2ifXgRv+UXC6aXcW7lbs7W45HVPJOPY0g5AszOzGUo7Ui4ASdZf5TpfDxskUHf1Y/o2PaePwitJ
YXRpPlLphREVWbNN4/XOQSMCwp7uxXscVMUzdmBhEcIuMPjBNu5oEiPhJAY7hMvtiC8w9yCTnKrt
nW/jR7dZVOnkPFlvOj0ljyZPtMJUSbtECYlNc4en4CqcaiT28J7P0YtWOdOh8e1uS/ryfrqWu/6Y
reQ9B42v/Kt7b570O+NBOlUbFMkbypoL2zRiFO0zocTRTmxox2mPRcGtVuVdiXuXu3gr7IaH+bVf
4+K02+O1Pk72zbujYUPpxGWue6Q6HEgGv+0BTTA/+y96cwpL5z9sVj9e7kvX4IfLvaxzSSihKbm4
2zyyA3bq+RmtlwP8mV+6w9yO62bcZMeL3B+XNcK+sFGJq+DTCrbyHnHgChUfO9Qf34jyP7S4frsR
TVViB5VYg1nSf3xm/gR+Yxh4ZvUHvjj0inKNbcROLtnF370GGeMTGodysgW1eG8eAe7WxmYiN0aO
2OG5YFf+FkP4LOwt9f9yd17NjWPX2v5DBy7kcPNdIDOLpChKvGEpEYEgMgiAv/48aHvm9PTY4/LV
V+VqT7tbUjOA2Huv9a43bKJtMp+tUud1k7kfhDvZqxNI6mxc+VoohVdErXZ02h1x73ffjCB6nu7K
6TOA0merm8HBSHYlzgwvOC9hPwYmFVW5gIL/hhTMpmoMbKb9Tr7OOcAha3Skt1AOFpJvUejAV7Fx
B4JKYbdzZkoOsz5UypgaYZu1LfBA30uxE2hT+rjDeB8qixSt4CfsK6dyPp5TVhJpz4vKPfJvPr91
1/bq+dl+75bRk/5JrPA2QmnxesQSz8NC9GVAQ+l6y9AMtXftJQ37WeTE4VQcrgNkgcKJREv/Sr2s
LipMgG0AUpxcHXTGs2XnYuYDzZ6KNSXf10+e65f7ZXw1XVi/LBIdCNnXN73reWvstAPW0EVcOO+4
cHvllgXlTAjrUuKx7983SprC6TmNjpfqIw2QkTShvhaW7dt/ay0jizoQJGMMjCspOFRO9H8NQIqy
QBP8x1rmnzzAP6YYAIYm+TzEmTCqmNDE32oZeYISYZWbpiwzyVBNVvlvAKTMgEMV6aO1qfwRdc67
32oZvsVYxMLlh7nIBEH+J7WM9etO8+N1q4rCRMSSdVn6pZSpEkMS4hhB54awHfuVfvAl5aRjsMuR
Lq6v/C6EaJxsOWD/0YMCI3kbG4b1fZk+Sb6woZEk6ibmwGWt0RkgWIVkt+7oNBRHXup3u71IqX2A
TuEABFKz2NmC6MFZOdq2FDwVr1i/UXE7wQT2Qy0cTqJ9g4WHLDJIg4yaogrj4PE0bIYNOrxltdgW
Ryl5wSLMRz5Hw2Dufvo0/0mv8KMX+LlX+PtFocrUaJ/5zH4BZfFEx20XfT71XevuZqeP0+Yx+zDC
We7CFJ83KxzEoMmZdhI5Ue/hGghVj0N9WNw/oLZ4bZgEE6QQLTCy3NT7fvXsV07swsQ27Nnkr7vC
75Lj8Ors353a9iJndMERZNuT6Ba9qbfwy6D8xmEpD+CUoxyi/ujtUHiC9bqKTyVFm8x1kj088vni
Jl2lK9Sf6dSk4bSs75oFF+0td/760kj/4ob5v2vzC6jwkMQmuk3Xhsn0jiTmzWnDXug+6JJz1/Kn
24EbCTMfF28NHxrdkb6diJ+ismcEVDtX53PgRiCdzuvd+/K+PM9VT2G7L5wC7jIbPsfZAkbiTPC4
ljTFSVB+JN9RRTvvYuzULtrwB2BzniM0e1e9PugDJeQhFo9wNj3K7po8sb+Lb+pXHdo4KdkO86YD
GU2uuXDuq2wuLyA63DYckl66vVJQxNtofwaIQJG4xtZkiVnOkY0xVN7SYFsdSYab7fMlwYlO6yYu
n7qzJkOOOiq8B1cfw8LZFgf1pXs9cr54GqhVEZL86dY7XIxYCLm99MpLfKoru4ZQb+MY6ie+9ZQ5
lgvFgpaSk8cVObiZDNm9/UUKmzc8fb0IfrWYmm66Zi9ztk0o/LsjfdpL/lBs/HK3W7/MAc/qGeqe
zCfaOyz/yD6dBhdwCOqQf1o1Nu4dHne8G4PMIJQ4bWaz3TclZGJnLrKGa5Anb4SDYhaU228+0Apa
z21MuCWpDwcgjwUMDIr1CSK5hX2QuWDNm3QvaUFKn525DaUtlz2AsM56sDyamQUZa8Ju6mq4C9YU
N7iEUaFrNDvZBx4z4eDubjY3ihp8UEfb9bNM2X13V9EOqdlMnhv26K3QFyG0AeejehZ+r+h9VIG+
dbguTYlYZAebDOXsaduUMtflNKWYOvs0YZ7BooycfmYLc8V5Z5jrVW/B/TSVqJVfO1ADT6XhCPm0
QT71rZ1VNmQV4w3Oxw00z759GMv89boGS1mKFPf6epEGr9YzNIY8IWtmn60Ew9saNiNQZ4X1rbvf
L/kLBfViiZ3AmWCY1dnr7W3kvr4ysGRGTC8mhyX4IrI7772b1e7iy3KngnhPpkcxY7ToeW/1C5SN
CxNRcrTRpDnKpnVL/jpNQCP+RedcftxL/25vUM1/dyf9Mv9Esxq3mYjoNr7r8wd6XnkyDWKzv+0V
Il+JKcbSG9BxXT5L3E+3oF2Yy/HJXD71xfbOdPioMzOuj8WhOWT+dLeM609gL1oxzTu/DLsZwNBJ
OhYrwePrgm3OR697KWfjRfvU8eqzEY9Dorl/dhpiCFuE11jEqqMi3zndLhSs8KUbmCMsTexWPtPn
6/pk2SeaCkipLxxk6pxBePAyrb4JCz69QmC3+W0Fb8yXFiCOlX0S7AfW/WQ58wpUT5pWgj/jNe0E
z5rum6XILU/34j9DK/GjLeIIoGhbn9ULwrtgstnRql6IzvPLx/SPZ4KzR3m50Gc4R9gbPNSnDg3L
y5k+m19d+Sge6YEI6jqOdlgfoP24ic8msZgwtDy4bAED1lvNXegeZzdFo3tumcp40xxefjK8z86v
PU/f0609NHTWYenVxPTWH2jdSenAguK7+Iw/5Kc6zI+Wky/E2SMYtrSPJKjr5Hrbjfqpo4n5Rq/v
TK+4OTyKmbTIea3aUbJzSuG5qpGqa8Mtdydco3GUkL/yRYimmt/tcp+g8G/IuQTPGBAG3+Kj8KKc
VFveX813avDz5Hljo68jdQeQsLWn85GhJPujK78ZgBhksjs3NghcQtzP+fvh/X1dgi0f1sfjp3Iq
vQ6IFTKFwwnpdB8xGwNBT3m4XRlALjLGOs4ZRQnhpDZWeXyg005O9hW7swTYuZe79auQ2rAGIj+d
IUt1BOb4Lsez6MZYdKP/3mFNQX87J8xI/Fzm+9SHcqC+RnMsLDVPlmzjatvyZ/6CW16g0dM/DdA+
UFOHKLFjgNmIwCZ20cV1JVJTYbbzJn9Jp2QJV3ubvtQXBRgAewZsCaRjyrjPVp/6J21VM3XANDgN
84t1it+l+RIfAGmuBcksfSHvexVfmjfhXf0S39pF9A2DhCSuk7FKLxlBSa1/Q1GWO/qyB6k/z5TI
r+2D6L55I60sBNnmKbsSGUVuXawvrafxKC8ydpvrKwwNd5tRg3WLCy7jrpbaYcS5Rbvsk116QpvA
2JW8ovTflBnyr3jPjzNJA1eUZFWUrR/km58a4LZr1Js83mHD2K+n1Wr1Y1Ww+iEYh573PnfWi3AP
JOHst39d4Pzz2u+nZ/6lwbWMHrv1B8/sDi6IHplYNmfM6VRN/zeVNvxJ+DE5abk9TptpovQM19Tl
7HKe8IKxkVU4KdMmap0g+r6HKvNqdr2TzwHFsOIRTt+csDyWuGLP3x3n7bicHy5hKMywVD4gD3E7
2305zJEd+8z77VD9uKjH26YAjUvnU2kYueFfv29Tmo75PxW9P73xXwDyIquRLim88fwTAfwWErFO
YrEX039isHoLHhtlcwPh1LdIgLH/orphnm2vHu4ETnF/v6Jm94t1tKte4mc2/n5ULRvvPE/IZwJp
O3aiGwu81w7dXdvVy7urb5VNxbw3ZLe+QbejtibU6exBQc6X1XUe2R9EpsJavs2nGuLhSu5jKb/E
n8KHSH2C3mGBb0r33X+XGyNEyL4jZ9lhCEVOsI/PoncOFB+Q0BXY7P1xffNgo1OUnsc5YxwvxdMk
TIBIISUk0858frbYwBVHc+o1g/gYmGqbvXSv+DywE7ZzZi7mjx+ZRjrvT8JgJ6gecKOhS2deNGtm
ol+AsmrBxPRKZlh3+2R+OIhVnlWF8hfcge3AxdGM/84BnrggmFNp8uBvWMfPi53kKj6hZgE50wHd
WONhMbrp+tmsuXraGfYlI3/yPWE727dT8y19SMyb8LMiFmaNFz+GWE5R7AYtoIT6DVLW3TysvWQ2
QMh81yF7POHIY1cz0cXNxcMnLezDLgTUmq48TlTqog5+bAA/yFn7m496OnqO2+V5/1aP5PbZCC3Y
OBF5hnmg2VtV8rbMgASKjLkauK9f26sfwkj/sXqwDbDv7jhHw0j4xhL/qQARleNOAx+KF56jDFLv
xXKtWf+RF7uE7ZvZov2+fvdgTLEPcxxPW1D+XZ5fYPZPLgPC4qwuCq+ztyXoB8dUSL6igSmivd2D
VwulL+1rH9DPNWZ4Sk6/qLnhRGC9Ydcn7RCHQoBqhl+35W05zK9LY5UBi6u+uBGhuX3eIKPhvDcz
5hIfLuKfcTmhMdOVa5ZowdXOWcNY2yfskIeM7stcPwCD3TQwd11oelMXbWIpbS8wiZuvog2Hkhe5
7Bmls8RH1slWj7kFIrq9uQVwjXqEADgnvnrGibc21+edgf/BhHbOkj1vHeiXw5MjC+zz3s9IGsaD
hLrzgk23W3kvPOPBAqXeQhOiojyvmqka2JqOQkFALTmbxrqLlD5jOzpDQMzC6z7iA7OeLHea/PJZ
kDjvZLNFaPHlLz6skXJRc1pniwsBN3u0Z7ns4y1jX5fQrfaQzifkH68954zi1WXau9NcY+lOZ6fL
obruZ+qyANDClI2GNvUO76QW26m9326pVzR2OWN2Xk/vmOzwgOlfSKOz+poO5uk/gfFpbcv2fn+h
EcOv3W1sgiipf/5+bEcOQXecAZF/9njrXvPjO7ymH4c6q5injQFsmUoQMLzm6bB7cPY89NuBEzC2
57G3//rCfsAG+nO+tlN/9z6BjFAEY3uPVSSV1iVyL1lgOotp8DD9xLRBoHmnpwScdsvgUgaUFVvl
adXzE9ywHJL8UG3zc4qzfn97w4prVrmNr0IIpVTo0D2FgwOIOZEeqXg8yXMukW/uHqnbLZoFc1dz
TeOpvSGDIDZzug3GY0n6SeXhaLACGmDJsABc4Gkni/htvWz4y7y3l4ct25O9DxeE+7DWhHBqAzT7
6wLP8sdaERamo65LqmeaEu1ti4CRliXMvpM9iUEY+lDk0BW7BUYNdrV38i0JOF4BJjRd5nzFTbjJ
r168vbvT6WjY+BmNobiYGhOuA5JYx5rl3zHo5vy6ERftqv3G/1SkfMW7OOTxS9NjvvTXB5gykQT/
dIBZsgaaBmgDc2/qTn6qGdQzcubHjQPs4a84kbmBK14cPtGAEiLHwrQdoRK1X0fnJNORPpYDGzEm
Gs7d1+xpfMe5YfsM5eYkL0FNwmzVO0PEV3FosuCBZC4cM6uYYSw9sAs4ivBGFqFtoHlz+1NPvSdx
yZFg4/OxN5gdwLG3FXpAdY5Gd7FpAilE3GkTTAoBGIwEfli8mYgNEk+thZuB8Cgkgw41sonU7chc
n3bBBjqjGY1Dhij21AXaGXZN7Of55XPakpgLYfQARyGx7LZ0QLIz+3QNjhNQMh3O53k07x0GBvQU
u3ZxD0ltpBWh/7jZnEO9063A32eENtrfdFUwY2Anf+qgVQyMlg/uczm87ek7J8YH2DF9FR8hbDtI
g0AVEJRt7giFtTDd/xE3vjAPQ7dbEoh3rIN2leEFdt1gtMIyyb8pJNdhiMdR7Fn7zsFcYAzkBWoi
1jZOyq7kJE+jbKsLYG7loRDiiiksEXtkgzosHtGyZQtxiYOykhMavTLZ8xaH0tysQLsfTovpvOwa
aD/5aHiN8JO1rRYwoepfG/cIs7p7nTYkeYGlLK5vDuJC9GthzYF4W4zWU9xUdjlJ5CAulubmQVlP
K0T/1lAqkx9gazRfeMc1zgUlPfe3SunC0BfhccVFSPx9COeFqpn74Mc9PvFxoeb/A5n8+yj6dxnA
L3/9f6G38/4oA/g78f/nf/CPB/z/qAqQRQUSGQiBiEmLpSusxX+Np2vYn4i/EHr/yQP8gxtg/E0H
K2e8D3I+0fz/jxtg/A0Bgi6ZOkw5E2ic7/yGp0t/UyRjYqyZQO6GZoDo/oanw/UVQdFhzmnihMX/
R4RexfozBvKHd67+MrobMTaTCrw5UUjtdcxAMUlCuNJV7lV6f4zpa16S1gXhq2u1zVgI88QcZl0p
L27g/Wwl1/0juX1Zk+HKeTPohE4qt0PSUxomHGyNQZDP9TVB1l71DN+Eof6Ufhh6G8kFAzZhgVWE
r2v6SzeYvhqPG7053AhBucLfcG4jespKlteiYK5G8hddVbttsGq0++s6vb0p5wEl4ujftHmbcBoX
sL5qXTu00nWvGJyjEpr3zrvfBmwSEQxZ/W6sd2Jyn1Wlji9uvmjw5uJRCFJHRV+CRF8/hJJcQJkW
wUI4LsCowx9/R9boi6A83tBnnZ2biYJIGntbZvScau3Ekr0H2CNYHoaJu7JXdnWskXkVpTSl5fXt
TrJiEUMjbstqFUVZbxdygshNvgil9KHj8Oa2aPVaEQcK3Cyx6EDGROZiW/GTaBekfKWe13jd4L+g
bPGscy21xzCsWJpd7WD+eOkQw6WR7HdxuhhU0zOIgc7TPJDLryGHCDXGgdSQutp6fELPZqVheIex
MC7xVX5Qh9zr7gaHyEKpYq+EXydUqFclV73SHuWCU7fyNrlLbyTszQrzTCEBGfYmy0uMRjDFH8v3
nJMju8VPmnVMJOpnfdtV+neOKRiOunKnLxX8XkhJ9io9CpTivO+HxyodQURHNmVctr0+e7pHSIKx
GIR4/tGoGeSvRnImq08SVNkk836B764jQhV+VIrbYfAllfK2wCxOIQ2OcyyDhelUmEYlRUpQbZOu
DRRaqtwuWyPC3Uc0b26WPdgL9Y6nGSs6ZB3bF60hvuO7vccBrCFKFLX6yqzYM/Er6cYmaDFjq3W6
E7Xfm0UK0Fa1K81QyXEBLWfoFWj5I4wejD3u5/MK5Sdp5+ukVGtf06nHTeFkAJdlKmrDO6nxeBA5
GnBfVWdIhtVLbTbr4a4RpnyFJVEPW0KEHIEvtu09wjD6PKs683QtUpbEnbweamupFiVHH+p1O7wg
vp9lTLPkigriDFVwjPyBtLw7c9+z4qRNtBSGxxzPSTca4Ibd5EVUFMsiUYKyeW65UrpTpu89TLw0
q1A6y0QdFvLHgNR4joPq901nOlbE+O5JeyICdkMn2qZOrGMckxcwgio/TLJCoBXds+fWLJdkcK4Z
xtOaY04YD193Y4fG6aCT/aJr8SJ5pH6G92w9KHiAaAV2u1TV8uQlOei0tbX2QXSgbeEXId4fHtrT
xcM0v0qzxu4QVxC89leZIPp5+d0mA2jFtUcXsIqv4robbtNamp+LqzNe72j+b8vreSwwpbp6VjQK
dq4qT6Sr4LLw2GUxzE1JOr8qI3TSREbaXr0IGBNICrMbUUMzMPZq7aYFtJqIAb2kgVB392yKp11b
15RmvJ9rwn1+I4VK7IOyLfB+ze7bxgS7uraUkqqxgDKGYUXYyympM5NisER1iuqwShe5Xr0kgMD3
Vl/mbDZJnC/uZv5UdMVgx2rv1In8npbFppVLE9e0Oiilfn2+yYodWfVHduvw30fup5Y4THP8gBkW
Ze7JIhYDiXs/D4urQgfaxZ//89B7wiFNWWK01YSYBpGymFqeeItuu9QyNC9qzQ6ZJF5lt4hj4HCL
4iOkCqzJq8DEQ+HWYgCQNoFY5rMfPH6FC2FlMj4JSIfp5HvNb0t1/dCl8e9Dn//CQkKyZBOtn2HA
YjaQ/VD0/+tCwiT3QOXU/yPJ8E8P8DvJkJG3qlGlGBbSm0m5+DvJkAQVqPGE4GhTuUC18FshofwN
JjUFg6WrEmxCqoXfCwkFBjyMRGRBPKSMZPE/GczzQn5pZ35559IvQGRt1LJIALlFBnDpi3niSthH
YRbiDtqOpBR81zHXLjucAwfpJE97LXJ+NVYzFoOMibqEi6CQfZhn5QPrQb+vbgtWmCOhZoHQVd7j
FqdrKgMiGPN23bU72SCDYLIrSwCF5bvs3FKm+TXntk528cCxD21rPFYG8fRDk8FQ7hqSjxHvdShu
DO3tXpmHJj8/UO5giKuCq5Uy1CxdIq3YQi4fJRwceoF7zr3GSYxIQFtW0q2JzL9+iOSd1xL2wZ0t
S5XdIzXFly4nzS0PsBFgVxK1MInh7LSKMxifhVk5ebSs1EdgaoVfKpKX1bmXDIdzc7FuZihK17BW
wctKsPtqoeM6a5XR52AlQdvX5Lq0b8Suk84FXXCwDsSa4e8yAnbWQX8+vw6xqNl4dNg33JtGlVnn
A7cv7b7U46V1Jw8cV0S9UexBJfL4UXyO4uSHywAhMXQGF1JPvKWyJwDBE9ur37bzvseeJRVxq33I
G40KsGwwlO61d0Osl9oQLXFMf7Z67YlEiv0tlmfl+U2PrJUkCPP0PoaFJH21NwwoY5j54ksLHWDA
WSJr9OWgn8m9F04W1YPY7iPARk04b8cUFqJkajMrP685pgOOVI+UwlmU5KJrxceyFk5aBRf83s+V
KHkSktprNGTT6STAMevXNMN8NyKDPBYvyW14lmTDvQ91ttCi7DtSso7P3lgOwkBvCRyVp9enR0TV
MUzmkPgueXqVbYwGFMzqP8toytfAFLTIKd8kMzjXzTNZF7g1KE1IDJDDAeaXuuihUvKJptg1JM2n
WR90OBdnRoklN7fgFVs3XUq9RyYfrtF7q2FZKFjuuO+0+tsQ7jYWO4TuITHIlci5yQTzaPlMPV+X
w/0eVFJrN9JnJ98cNSIXfgRKG62ZGZ0v1Q03ESGtSnzm0ufJobc6l+DfMMEq7pmypMNkzowJYVzs
Yv2j6UiNP9OJqqqvUC7ZCVG8OICTo/xgeTkG1onJ5JVQ6w/TsVIkdJ1MfGjhEmblYHp2xHrGS8TY
r7Vx8d/bKeqwvC2stDBkt/jTX23wIk7axp86xT89wO/MK4nwBjpFiZMDPtXvneLEvELgxE6OaJ0f
mPbe3zZ4+W9T96jzS8YE5g8bPN8S4ZHTYqr0nSJazl9Y43/FIieU7ZcNfppx/fTO5V82+Lw9X3Mt
EWAWvohQOwG58aKfaXsLU4JmPW7Pp3TJAjZez4e4c4bbm56BZrLCs8sDjkqNBZY7oeCGrdZkZGY4
d+8zFRMy5rvNXM5c/YFNBvxdsgQ+H0STaUPN7kk8y6YDXuzVlWAO6/qMT+pUemLIiz7jE6NdxxxC
ywDgycwwtm7HLg6fFT0wjPmdIu+WQPw1Ddcy8VXLSAZvnvpn5aV7vn1JL9Ebblb87/xa2i2mBdFX
/R4xLKyb0FC6U6nrT5xLWOc4qewKElEg1VYcibyaDZML7BsvT8zIyJm+Tbo5FiLmd9Y9GedFnFfQ
Mz+uhwiv0f5yZ3Q9Ysv1WNzHBwbrj7VQNa9V9tXqgckZdqd8dx4V2E3UBMlDtUdMelX1asfA6GWZ
r1vOj7Qwg+beBliu4yBGuX/vzFflSql8zuY3kobzvsNDXwyzaBGTCacMrF2KWAF/UxXWF2ZNitbh
9IeTbtyZb2vLy+8CmV4TeqcTcnSvCYtUiGASsbBzFSF+krRwpFiWaSqZe9fXPcSTh3T1rdN12X3f
TtpHceoP9V6rvAfRRrFtHPsD9TvIWW43343uVIx7rk4EBglzxrRR5/Lna0cykmMx4Nadmq8wiiso
AZwWw5umq5dj1l9xZyz9M5EreKIApA3JRjM0LAXRRBmt1+PnYeiiHUEhL+vL4/1oWqsuKk/Zuw6N
XcuswLgXn+dbTl68MEOKGODFj4upy5EXiVyb1fl4Ng7QwJFRxT10sKH1q+Fyq64z3ccU2qY54VDH
2jUCD8hOZYB6GK/KhoDonv0eg3/6kXEWx1eS2nKv7U/GrQpH7DuQ2u5bSdkb6VfWQCY34su9etdu
Jfj+vqg92LJXiavxEj1DJB/W1/OnHJanCG5N5fGEpft1ZmpB4eB4R2C/q98JTgzvA+T/2PqIG9Kg
Oqar/zGyPkkyuYCLdRgPTcZ7wcDJZRg6ap6TXyGldcv/5q3aRENDoKKsa/9G8COKgjHtqz/X4j+m
+n98gN+3anHaqUVm/QgVcbz8rRaftmpFMai36WhV5ZetGudRC0sPU5J5VAPu6m+gnvw3KLWyBEUd
FSutw38m+Jke6U+jhZ/euT59/6fRggGPSaypZyA9ykHjUSV60l7wX+jvJPu1mWt2d8qeB1fyEc0z
GZi8PyYi3HOBSuOGPqddsM171WrGQk5hyHTBpDFJ304iQ+qBOYpix2f74++PcXU+KFIYCJTezL/C
SENnWH4kTA1a+/Dwqlkxe0vXS6pwrwjO/m6WzGGj5+zgjHyZUbu6O5F5biiKnneJvZ6/LY+1h+2+
fVyuMWVydL/dqb7EEFILctsI3t68YJnaKoOfEAB7E0IqDS97JljvVuWc7SZ045VMHGsOA3HRhUT5
7LSJiepcrv40FPv6UuxF7b98Mfu6sSZxvoaNuv2vXSjKZCcx3X0GHhLIzv6qplHJEPwT+v3nB/i9
aTU0Hb22iIoR/bb+c9OKZYVO24pQXNVYDv9X04jUNCDblqWhjcOJ7KemVcQEAzMLfCwgvf+nsm3K
oV8XCuA3pB2d9w7UDqr+x4ViDbWS15jsO5jEvYlSE5Y64cOkNqhSgmn5fSnd++csy3EUu2LHtUrI
vX+UEG/Vp9EA4LHPpoJf2jImmyJ+rAt90abLrsdRhWe08wlO3o7Sm5q+NtJHWW2th1vLSxlcfKx9
EiPhY6ZUOVDn/Uz4Ns+MKRMsa3Pwdn0uF9CSD50J46ERvrDWTdTnNqLbyQKiKtQYJ2K/vONcjpe8
6jbD5yP6SrST1WKqmGOCAQLUI0q5r6L74Jl0rJyozl0ecCfTnjNrfhs1vyyYpwqXrCIP7OMOhGWs
EmNpft1gwlHSzczxucJGm4aaYBcCi75MqPWS9fHQvFy7mCBF2XPTPIly7nbFWmsw/1C+H9eMEEiU
WuMnaVOGuLo1Kt10eC4IGMFebROln1q/7M9hRq4bcVBF+BiZi2+vEWw2lKzktBA2AQCbB9LjLZGW
7Y1UGgJjMqvwyqT0Hg8MPLv3MqWquu1wuiCz83ZVAoluvsB6nRuRFOYt1mlxowf381ajeeqx5MjU
iFnbiMXtFYeHwWnVmyNle4veixhf73quTrdCeFYmy0c6xEQOVWmvwsRMJlucV0nkdQype2USYUda
aOjrQWFMbn6MpKHptWsYL0ryZPpiHPTmQejuhEpSBbP/AvCrGkM5HW48OfAfJY9ACOG5wD5opYK5
tsPl2m8H3CpJKCDy+RoI0qwvVo943pmzhrTjca7WMA/FzJHFDyWj/kteLO5RAgF6nblgFZpgw8Aq
Ucu2KW4wuw15y16zUXqPQIqWvLGI5HOLW9RvOkDvMKpcvYfwupFW1duEJ+/iBRBJrm4z8rWx2Huk
nqQMmH3yuC/G48NINvGI0+LLnaJPCfMS5D1s78QHhHdM7VFjRmi5pQSoN/1UcrrJ4UuJ6Vwfr5n1
nAkL8VV44PUJQdWCu64Cx8zTGC4t4qmWgEr1bDmaIM3v06ySIY6KYXlyPZnJQSQ7DXMRRz6b6xtT
jVrGh86KIGi0rAagn3afFkJQqsl3C/uIQDh0BYUe3AjWFtrutdfBi0zBbozHG9nrqrrQJME3KPV/
2g7/MfT8g1PVtGn8gZn2Y6KG4kVjO2WzYjv9+fRttaqP760s48E/LxHYQr2FIQYVsnsdcRtgPDOL
Jk4iZJVmpl3++tknsO8vn/2Xs18fwbsAEGUkY5ZD7jVJ0ohN75894t/XmuZMPZkHKPKBtjAWffCY
GX6Mk8EsWVTzLth0K+koUamjEtxjOvAk95PUlEuPy95TeYxW5aIMxZmy0lbaaUTxBzcZ1oBmZwa7
jYMrdSW47FhkX1iEX4dd5/31G5QAaf78FmlPRRVZtawYTEn/eIFLq5HIiAbxa5M7HjlbHFC9+r5Q
lde8mp3RK7hn5VU2jwTeDKj6xlV0udU24Ed7yKXv5CKm+9QMpjKd1hG7dz3UR1LV2TFtOQHHmptQ
J2pfUT15JFHcJwAgxUyn9ul/bbJAQpzGeiU8K7OKuglpcRWoEOMVWyEuSTuJErwT/OWd5kOTfLH0
KEWGD13yr4eSWuvjfCFTsfT7Vbe6brP98HF+Q/+HB7WM++jXA/r16LZlwFInBLlmTmcAb874Q90y
b3g3yFQ2lEvfH0plmdXb4tNkw6NGs2gasRqykQF2WLBmDtZe9llAvpPsFPAlHcF2Rv/z3Mnbs7WO
n014kCrSVHmLmVqiv0rmodMXcobg182wMjGOAJHt7Uur/GxkBFL5dloX6O+wHocwLm4H7i2aM2hm
e2ah7Us3Kw73I06K4KnmyVzBuyQQW6jnOKHchk3LmBg7p4THmD4a6UYQ25u0xxU1tVbsHFmxiqvc
O/eIJJFScl7BlKuoYQtC99z4Cgql9E+RMgZZ7KlIf0sIwsISPAtUIB32Qj2rHp4lkHV5jJXH1pI/
b6K+jK5zTfOm1N2cE1OM5mhVfb2Odio95PggFMXk6qGLEPE6bziJazDPVW/M7s2yHDdMk5fyuK6z
s02fVRGjM0iie3sAoLXzDKvddBkXT72B7yvFbBUqSNxVr4Pj/VhP4hA4/IAdRjUbMYWrZkKFH+aq
kOYRBnZM2ka/6fcJJiQag1o9JMoQXgzkSZ852im5lPqhEANdnF+luTE+8UYV4FKZDaRwk7sXpUEv
LdiXuT1EZd/eLzEexOm2btcwKkW2YllDvuP08LdTZvx2oq2LAc6lgy1VedH3KuQfGEWxM/G55U/g
F/VTfB1f2ws6k+HmpdEKA8tecXC6uxLaiKdz29vp9diNPib2XAU+oKsRkvgEqSTGCTlzSDshHUz8
GpiWsShw8RKxibIZZ0ts5uaGSDKL8dYHbyQGDGHizHnySGI3Q9M/1IQoDJzO1zUJdfmX+M2LHdFf
zcsFeXuO7NzddFkskJVBTq7cWtklKfycQy0+eEU8njF574gBNxb+kCzpcZUpn/LgZpT+3MWyWw2u
ABOqCYuHl7Xg8KtRnsv6AtnvUK0EdAXmrD2vOiCNQzOerggCSoJsq89Cf5WttZjO6o6UmdmtXDfF
oiK/Hk2gsLrJQWuG13LRPzye5X7DyMuNFTdB25B4IAyTDHnCGlyZoUGDf/zFirT5g8SMwVwn47pZ
3U55NR/jsNeIJa7No75/WISBZDnxr09Vj7sPQb9xtK+QKlk2Nye0CmIVCub6HIWW234YB+HTnBs+
0rZ5UvlQbOVv7m1DmylhMh+Owkr8FOAiF//L3Xl1N26eXfQPffBCL7do7E2iqHLDpYoOordf/22M
HXtm7DjLt04mTqLhaCgSxPuUc/a57iJlcrNgkeZflf5ErluifIFe7Zn7AnL0ovMs2hc81qSP4jND
rI7ICmSX413w2TIVjzdES/DGms9XXGwyZ77kMZfYRvtUtosVsZimcBS/1G4pya/51TU62GPqqjDY
JJDUUu6azSPXl4q+F7EUhBz06JGj4tD/pmecgQ3qIb6gg6rQuTJzi2z9YB6uh3prrPEhb7u99npj
o2rXyLq6Zcaw3RjvOgJT0RGuEsx3y2GprvBYe9JC9GuBItHTUs9SqZ2ROnCpCguj3KThwdgPyxzD
18RxySD8qX8iWe1KafJWbln0KCf9bHja9Kbtk/goHsLJ0fNXKX0DLy4oe1HdDcIKX0VH7NYqAJAg
LNvbNjRPIrgZYRlpCzVfatFGU4iKpFZn1KgwRvMACxTDNmaSkz6l6a6P91K+IpS6ETaNtpBbPrjd
HA5TuKZ8MQDyE49ja8Fyam8rpWKJdltKa/HJRBSQlGiPyd8rMrf7MlfJQkT0BQunZp6GSGGI99nK
WKT7mpIwwQXf2qjEI+7Z3xw1EOXL9/DLpGgoXaSzCNg4U8Axx188hgfz0WZQhpIaS3f4ym0VhTpa
tX2xpPHAHDnLqy3nZn1eW9L/SkRtK0lehX1Cl5DZt/5Uc3tVVpmwEG5eKTC49OWPyrChKYT6mlc6
GtYw/YeoOpQaOy17/DAVV9a31VIAwXylmHGx4fDAjuSmajOpu6plnAsTN07ee4nMClFzC7ZG9tr0
r9OFRZr6lsN1UB50MurVZZySBnsuoJ3ErHIMQlPl16JfSvER2m8jbSXxS+A6ZGknK7shxpqKcLVd
1TfDbweZe0Rzf+0pIXACBrnd3HjKE93iW5GhWBAOYbkxfXmL/EZBICksSF4gsni4boPUIeRZ4tWL
x1Wtr4pmYo+/MgK/JHglPJrBcR1RjZCUMa46qd3hsUYzLe3UoPLCfKvr0bJuL/ENGkR4CDYRUUYc
MnU8B4msJOWlb7ivI1qU9kSkgiAGx0F5CbPdnTXznMgtytsIkTNgia1Ywd9rT0rRYzLwkMzcaIVw
MyPrrZa62fhmvIwVh5sKCcLsW9km+tCo0WkQ9qGdG5/w2C9ROZvFsVmFDpZ8R/Hh5nlwB534LF/3
YrrW14NMkKQTAwdfVCtSh0FTy+JhJAKHQCCaAfE1ZGiN+STykk2El7ih/cUBGyAhm2+UOu0A+zAo
Tbb+qm1zt8eDi7+bgIWYm7mdaE60DuSlzOT+i081kbBxvVfrBYnfGrcQUAv4vp4wJ4t+Yx5nSeoM
RLLMAHA1BLCFgXa+HI9F81o/tLBIOLkFi9Mq8kbl2GKHIAJ+b6TPDLn69Qs5GN1RfACWYsbvk3Wm
mV1c3YljlTR6X3y4XqqPLnOyXuGZ2PwaBY+d4b46azIx6Iv+1fzC2Rl/GEhS+bigxJpDIRxppRb3
OR/EkB6RjI9ptBPGa9y+7ppoj6P9BprcaZCqIiVlVUe67siV45bImt+1j5hc6vRDQAcck2jNIvdM
66f329wwXEE4SFB8gWXW5wiFPlZCYWdCM5tdhYjiSuFJ1Py5t57JWLe3iXf25lG40ZS8Cucr0RVX
LkCdK6TaRB8imTyv8V2+77ewsb2bXy0w/24QyAaFK6iuwLJaXudB4tQaXaJncg4OGunaGG6xQLOK
B9s/0mI/gvDil1nPJDl+svlcNfyh9VrRifnk8xkp5uM75XTT3iRjAU7/iTt7/j59qHDTKNYeBzar
L/BUIHewHBkJDIw3fCYtdW/dtqm8MdsjCxL1LnuTnmnw0HfPKF3KZ5v1DBQ13HCu5FEG+PX0bhIN
q8aqLzMeCVPDKS1fnt5lHo1EmSJlmKXDzBeJhXNyFQYNr7W8Ie7n3ytxMRnLGYwJWYGChzD/dgOq
y4LINPuHsTor/J+/wW/TQv0XGNkm/zJo7GZt/H/G6mBxDUljEmgwEFRVtpp/TAtldCyWqaGfRWML
1Jsh/h9jdRgZsGpNkTbxn8Jv1RkX+UNr/eMTp4f+se9McmajqUgCYi0xIcpONWegNr4JpWskXMM2
67oifkuy1XBkTFVhbZX1Yz9ASvo0u/tr5YnSNmCWwplQ33w660pdDe1+ssdkpKvatrt6wZyxnmwL
8om2559NvdJv7WF6CuOHrl0M2/GCO2w41HtWYxvya5hWHmYjW7uvpzVIp17ZEbgHeUdd03pRhk7g
FCmQ4uPtJZvWIomKKVDYN52V3zJY0xGQCIR8wnxRTzpN4nRPTMq2qk/j5CFIAf6UPejV8QCIljA2
ATqviNCgOwwTZCssJh6yj2vqJhla224fEMaWO9y0sivh0scxchLLeRknp4IQzL6BvSOMqzdmPQOY
TEvyShrSoronhNxWlKVAedy9XVVX1cluI5CLmZurmtu82dywy670JwrBnIN6bW6Nu0A/XmOXx3+g
e0MAmQSrrMcEsZAJSabskJp90X1GD2o/M6gmbO4f+YiHn+gVbM+Gg6IueakfpLfoFN+DxuiqR0Bk
wQswAHdmFZlzWx59Fs3cmDMf/EYxzB+z6x2gxvxNfo6xcu0NQqL2tNymxOZyUeULVP5X5VPBR4xt
OsXLj3ioasHwmaJzlQhNZgOLteSQV2/DSzFgfcWdKPJ01lPBnVMg03c3LeFERNj1K8KhOrtLFsYJ
oSZThg4HQ741ju41tLhLfuKQ9Eksu1JWaeurSOImUGQiMwz+aG/CwT2LDAob1D662+bbpFvmXWQb
1Uaj+OwzrjcwXainyTJyBiTadfaaKfFSCp7rypWVw3XcdPp5qvYS3UVOmu05VujpSK1P6k+0uDZy
TV7GQLLOwXUnCFvhBaCyp57heml7xXQEaVESNMS0KwSc0JN9eW/A/aUQ5WlLDQwC+SSDNFxEycNY
nQR53RibAsehtIoDX5s8+UOfvLxZBtmaM/PWbvN2PYyP1kRAs3MLB08QS0c0nQxjSx2TEGU6ZALm
NXtn5bmX0DPOizD+ux4fxevhmvCnql0zeUq6VNWtUc9xKNusPrAlj6ldJXWbQLWMmtUobo5ZsxKv
rKrbtQJ/sr4MPNciPke35/ATdqSCBuBaL5IAtvU2w0rO0IPieUkMY1veB0Rj5Q/G9SHIlxbBMd0C
iYWLkm0oKadQY7ONN0Q/UVyxdpvGH0lLIXOaqF/F1Unc7qjRUVsQKkxFZ71HCIjDTcWBb65y4+1m
TalrWt1eaW9ux/snGy9sHtQKURMxtZQY4ltTYMkcLsgGGVTdAcWMP8UNT+lZ5VSUbncgyrr9dBTO
GXimx2ItHcPPdmL8VLpZTiUpdOSf3enpl/nQhWvtEncsygUCTriY6yPZIxySpKPcqdZjTiwyhWJW
KZ4AEJ91P8BNo/PKTn6Q29eguVyjfNVKb1RgHOW07gzeyqWwieXNV+fPOZAyGAZ1X06uVTi4DY+j
CHO0rLC2OtzU1q3y8m2W+C/UlX4T30iqPNtFRBQ9jDz/u65UlEhsZtX18y5b/fEb/LbLFn9hJ82+
TQP2pKEG5bT+VVcqz78DYArOPfnN+jd88h+yI7wrCFEtagBykDTO4z8OXXn20UBj/nbmcor+A9mR
pP9pnj3Ljv544rOC9ftp+iQTYSlVfegKm8p8Y56KWVoBDewnuLwhbXC1uy8IinBzZfYm3z4NbOCc
i/5wIXHJy7DTTX4I2IDC3O9nvgVW6nIX+pP9eXUXj4+67clP3BMib7WCBhP759TH9+bhloaTkfuA
3u3zjKxrlos5GoIehOEtgCXT3LCi2V+Pt8WvxJkYdxr/H8DldWXh49sw1/S541kL6nTaj+3juwri
EPv2N8umIzkPPdtpPL+ue1o6r+uIpcZkO5O3T+1H23LUD3iQvrSr1unN606qyD30nvisV+P1oVjj
OVveJ+CVrNWMomXAY2Pd8P6v1K+W3oi8YuCJzMOAg5ejtkOu5AT/6qoVnZxBKgsQaU2blzL//QOk
q4Ii/6Tbo/j7+Rv8XrXyPdkoGqhMvpWfv8my9V/4bEisqwlvVviQ/FizyhaPRpmiyiwwfqhZZZ3N
92wIo2L9Z58edXZvfb+KmitWYGmiYhIuw9b8p1VUUOWVeu1ZRaQTg+2IOFkrpOTj734IZFS3ybOY
k7itmetKSE86OM3SMs51kx5vJVWdQDKDnIVM8bExyXq0Hgnd5CHtetLUtwA5HIF5EnNCuePsikav
apK7pKVAzqbVJBbbLM37ZS7nGsVY0q4l2vok099lQbq5OfOs5Br4oRVs8liKyTJLHwJ0fA3xOPSt
ov/dW3j89af+fi+HnOYvXg2N2wm3O25rijIjJb6TxYitkFX9NZQZFoktotdzd80fW52BgkkGQZWP
T4oaPKfUS2pXvKpVzdA/fW8VgKQSdVqIf2W6Xrc6EXxCaWHsrEnJS/COEVxJr8uAwjT2ZjK+avPa
VuqoLxq6x4RZChXX9VLIqS+Y71IorQd040I+VityS9lTCC5WlENtyeWi0SUM6ial8iBQBF6HSztK
nqn0uK26XZFbT0qg2PlU27mM0bcbFokxMNznWYSQX4zsolZfXRbS5qvEhtbpCzXQXjBixb0V/Ukb
yXabmXhKjoNtjrscAiz5N9XPWTKo14+Jx+WXNlEftXpYmsFSkD86tufQva3oHGTWjqU4CbKLts8e
RLn3piu+XZ3IssRi/8Zs4kYGX46dOs/aw/VGPhoazqz2Wu2u0TnkiZNyzaJdGNQ8t0bcaQkNdhNg
Pfm6BZbHZp418ouFssGyqicj0ZiNUrkbyZk4v7XcSCuZl7tvJYolI/tsYwGYHdZBKTJD4kPFxagk
y5h6z1K+LEU9R1G308g2LSnSsFotYbWwNsH/NpTVfYRUtSwlVAMpyoq6ae9rUiOcqRUeRp0JRjfz
YmQdqJgebIgCYeMh05alibUJxtpwJUbALbqCsGBo0ZPoaRbRykpQPeW1aw4lS5nqyuB/I4v9U54o
51EiSXYwptM4Js+EZR9xCQUkxKO116pjPonLtqihjUVM260pXxRX5pqEPduhUR2Fm3JOMObdGmnf
B+YqIPBEmeaJqt7ZGtnNTc0CR8fw0IsPXW7tFP1B7crPTivdKawZXvRvbQDULEvXJWzx1Gg9QCpe
bQYnS9v29bRkFnkXDWBNi+vDZD0NOdG5/VEo1IOk1G6d4MUaU9Lysm5bKzxULjcxGlZVSpexEfom
McV4L1ScWWwMYkYuasS5Jv2rRYjqrPvDuaNTFP2vwo0H/kXh9uM3+KNw0yQTV7GJ4FAleOz7wk3k
1o8XSVFVjqUfTh4ZRfh/Qi/m8+X7wk1VAZEzMMFICmLznxRu2s9Hz1yxcuIo1PwwKXl6P95sta5t
tbSoQvdpFzqHp6cdGFsbJd7ehDcorUZmrAIzPJBxeFVevi3rwq14e0dSnR81HwqAd1wsVphyqYGa
/KgOvgH/+cD+y95ut1dIIJuNu4Qt9/fHxF8Slb5/4vMU6LtTAr7o1byVJTgBID9BHq9GQhggWi78
dl5KoUj25t+J7MPuiarSh8DwsvNfSvtgoUc8LdeENHS+e0PWtXhiA+EAcLBsEA5ACnnUS2T7i8Xi
WAjbyV4cM1TF3iNcMUP3M8G/BXehP3h8B2ea09d9vdtIhjMBvn6pu0cWMKo/Lapo5cj2A8SQmev/
4MT2+n8gnXmzf6wcfn77uIS+fxVCIUkR9fH2AQR0L9zb7FPOed9t8LYY+ip4NIjSiTbRW2JCXeWH
3OHjJWxiTiQoHR/czxJq+HImReirRbNu1jO6TRlX8n38pRhOry9vzWKMwYvAE7O/7r1nObA/jNXX
0vlfJ780v2Xfl0HfuqfZAAdlA0jqzzI/Yoslgj/r0L24PM2re6fyyt+BHrSjx7+/ev7ysle/+6vm
1/W7q8eKrKtY1/xVPUjR2jnTPMyAysMMqjgf3mZMu7kifW7lbz8/j/QFRclWUHbke14eabH1XJkZ
DLu7bV/cs/CDWXTbsKyGNrFzpeOHdPxf8LL5FvQ3r44yizu/f8qmnJvypPGUmV/yS1K8JnDZNwwD
NO+CZHNrN+q9lxurKfGl8SixmUiIrGPKpxOXZ8O2sg+CDSGM2I6638QXQwT1xvyuOOMSRgxRgU4k
CwdfmWaL5SqVDC839+Tk2uIhja/b1Hq8Ltd7fAHykl8GR9EJW4mO3ai4//s3yBL/pPmcG8rf3yFF
/KkmzvM6rdqOH3fHS4rkh+nck2kdMTVUSKSfCFBnAybjmGPpYrujucdxocykAZ+hTo+3tRSfDfDe
9TbDw14tx3hpjks0VqjuK2y9YFUYvJ6ZAjnWdiMda1jVly8oRsDCi3Nx3sXH6C49i5QUtgFxbKG8
xzLRPPZk2RUcHprWeKWM+1u8EtcNdEh31h91drQPSacPvZaJYe3hTEj2N3D58Fr4ZvmCFKBgcHEZ
XA/tRV1P/uYT0goJIXN6ALw/ezP3wym0UdIcPBVZuPANuXNFHo6gkFvU6NHl4mE/Kv4L7+ecvwOr
9Bmw6jZ8RrfJDvgOn5rROvWlYhHNc6Xgkte9icNjOyfemit+Jr4e8PNNPJz68y7jp2Qt7bSXnva5
Xkp+TrO9jl0mr0B4J3v1qbwoOzIQXLQnGBk+rr50Jx6NysEVqnCxPHyy9EUrUnSXDpGOU7ypzzOA
MnsI1hRuDzHw1mFZhbafnVI/8sC7w6tBFAvXyGTNzoUIeF29R1AFUAWB1Ce/88CC3ERIQ/YL6KvY
SVgbvuFVmQCxE+HjFI/6MdmZRxp54Y45MEoHMiLTb7+Y+/J0LC9AK+LchsU1WvQ9fykj5mRYqAzY
bq6O/l3CJeI0kGX7hZ77FpVRD/Hxau/3yUdy5Ke5VJd4H+5Hg02m41VfCQy2vQj3SN2QNMOVuWwc
DCbLdtVv4ztqRUaXqz6yJcPN8HArzjZ9zS/yu7XD+wKuSYdk+aTtujWRkzg+l9adgeLWz13yoz7f
EYjd1n7q+tmaL9X2y0y55U6tI8K/E5D/z+9GM/KxE4gjwmbTGX5QpqA44Twss2f6oukFP4DdHlJn
UrwSWduRNR5z3I/gcSMsG3/mF0V7gEYdJyPfH3xV4mKPZWo/U6vsb2BsRFvthTgpefdEEA8YuTlV
6YVamz8uwLwKPbT8jGoczb21PjfScFU5ygcr3Uc0wfCK8el44Uo6VE+NPx2mQ/DFKBEdlnOI3l5o
WHyZv5jw8G8EIDa4/gg4OXHj0/UpeKP+AP79gexL1xbDmgEzndNiyc1gZgWCfJu1fDq2AN46v/Fp
ktYfwIfSc7FSTafZ6sCRJhih84vHfsKVuLGzz0hON9OZGre3v0IbOtjVMwCY1Ws+ctvKDVfBxXzp
10v2vB/KYQkdyIGVOiOeH1Iu05Y3GaNWiTe0dGg9WwdkG6gf+Pz7vXhARX1zr7YEWl/iQ4L+qnTq
WTXkzGiDV5BCkxNlDo04MjyVtxn0nXeL0BfPYkDx/XrfQD81FvFeWLSrK5cgWjZ5fjAyOl9u1nWw
gED0zNem3g33uekQbI/ow7MerId8ubzf70+Ot7jjA3T8lo4V2iyw4PFJXrj8lco3k9XQgKE6WJI4
VXmM391g/fkJatiuvMbTFjxj+ck6qfw0Q/I4B3eomR3uym3gTs7HlXIJi/cT90UX5B6UJnGRfMXb
5glGmbzQT42rLybFmQm3vUQJZBfsMQ4t+wy72tabgBsdTGWAuYC9y7XPGj7Z64tgj9CnQc4J8Q1a
BfC3jmM5d+07Wjl/2XMxXLkIOYAd/yleqTwHYWlspaNynGnufIZWaM8S+5nkGSrP9XxNXB+iL/I0
uFz9fCU9kwXuzKJegHa8M6fus1moG0pbV93oG3PTnUIDojerm7vx3NzFy3Aju0eFzBLRnxwPBwuM
tAcQbPZ1Y1DWyYSuEgMLtsx3XkPvAtptWdmyO3yCm+K6Ge10B0qvWIj7FCe6Dy7uY6SACu8Gr/P0
bbERutfq4kTnU7EKZK8xvVJyLeGxVk+R6gRorIk7adlYvMxttE2OBPUY0gHOaiigT3B8Imd/4oMb
EmYyLknNWYAO8THCGy7Kg2/bdF6Jyn5dazAD0S0aOGrYQT2ceCF4MQzYeicqidaGEcof+fsT3Pir
zuL7A/ynNWxWh+BJ5hKrA50W8R5TVz7BSUu3s9mJm5Lrgzk9h/4njWrmrM45H1Q+LXa1GWZeMdel
t7pbobi3Z6i7LT71PltZtAEDhrvnVwC7yEVS2za9X7XahPayGfWg1M2EWYRa8Pm+Hsblt5/rX7qM
mNtLMjINTDizbe6/z1LxQItz7NXPy4ifvsEfPa1saOQAmoRQEND9u1+IZQSONoBXILPI18b6870C
QDFmIBZ/4FsfzAXzxzKCQZ+uY9U26ERBa/yTnlaW5trw50biuyc+rz2+L5WjaBqTYmb25X7YOFO7
hj+BzqYaN4QxJqsAal13Z3A9RhRScee0uo2pCNuVnZ6DdC0ZeEHjB2o6882vtsJcmvEPEFgsa28X
zc6fusGX47Uhc0s3D2G1pCwVhNMtWvXZhrIcvRY2aqKjqv6RsJrJ2mn3abUsFsl9TQHyGbR2OX0k
aKdkGbUb50nqFyFQH3sjcOTdYFpjlD6k29uXSGyALKOiYeEsc0+l+L4haltlKN+hX1I0oorSDpDH
h2ZZfIREJmBeOg4Ayy02C6xZ66jAPUREvVNSo0gtJ72+JqBbuT1pS6uBO3VG+KywyNUPgUHiFbA9
y48rgiMsXhnwSynqeihHby3a7gx1ZbCy+usJMJ5Yjh+3dFjBqxoRpR2HKFAWokC1MZauConJvQ4d
n0aF10ttpf2g035O2kM+mOdwWaNK16LBhS20wP3lBgV6s3aVHfssQUrodFl9CZH1BhGELQ6hruVI
ukwGQwl0BtFVWat66AS4smdlEShTggoNGm9sUD14oACZsd3mN0SweGoWSqd+yIHU2Pg9sEk3NXJu
7VTeUkbKuFyoWYMvI80UL0aWH6QKS5+iXMeBGXs5mCkFPwzGrFpbGPE+Fz7rmf6AYGIpMdpFE6F7
QrOL4KQN6V0wJu5MlUjzu/JRe04X/cZsjoW0EcoXfPRlNN0ZhBnrd1gOxHw59fa/9R41L1UYfJFk
Q46NIqt/q1Iiolua+8Dv71F/8Q1+3/fAaSB9h1Cdb3cV7kS/bXy0XyxNnGd9oqhAAefv/M++VPqF
RYzIwod4FvGbwff3W5T0C3omFEyKKaNw+odjN+VPs46fnvfPt6jpJlQlU0F0nb2+ywYTwHJ03apF
+hrm41YNbhi61GgxyiwSG8uvtfSxk+qzMtaHTtRWcZlsmipqbKRWrqWHa0Ns9pnGjhGgXyLoC40t
xO06bYpJOed688LzoVtimM+lbZ2uYZ7CwSl38S26KDdxI+VQrSeCZAPNAy+BtBR06JA4RqjdKep7
2nsWD/WRn6R+P4rHaHyIxoYZSKncWXJ4PxXqU6YMfFFdN6l+itHpWab+KYFFU6W6cIdUOysNy6wq
PdNXDM3aDC95sJC6U9oumxE41u1BaM7TRJTtq9TuGSxgcQklJBNHwTzcBk9h5RB1hLUQ6HMlxkWD
HMPMHXlW+qqo7QP7sIUUdpTYjZfk+mlUdMEvxIYY1OBqhwKTgsmENm7pq0Zp9zDD/TDQP4oAVWbB
Liu0jM4O8+g1irKF1bSkh8YD91r+2lhaVjwiJbdAmL3WIs0qwvGi5bOfFgdBaA+d1TtDLvtGbnpZ
a2zMqnenGhp/PkIOa2QoxJpJuzwuS+4vQkeUTJuKnhFLRzV60aZ6JWDO06/ozaYqo4c81pK2yyVa
AInRvwVxumxWNwWfCEoAnq3Md0gHcNDdjVtJ9NKpL9agcpZlcJkT1DJCP9nDVPeQy/vVFTycfavM
z6YVEflY+sIqcbNM4T7p4gejGc+1aeKYFGlQDDGEzJtksHyRF5sqwTnX2GPd95GznrqiIeuCnlSC
YiFkKIMsaURFs5a04JTpTM7E+Fwk2mvZliuj+CjAMAZJ8pqNgJnEqf8YxMZupUuYQ3qXhuOkE4GW
aSPGBAJ3NPl8Gxue07BvIzxG4V7WjBUQjbUwWJ9ZNj1E2e2+TKaTqcivWWS8yTpU3DzO3BY5zQhL
QZYpkMv+rSiaEoGbPtixKR7jJlilCQqqIdLWYxb6SgbdRMuW6kATDFGRNHl58Cwt2ydt8hznNHey
EPk4hNctmxY7Vg08TbtRysJVMhb7EVRhLIeb/7PkKrIKC5dNZHJFh5nba+9o/9EUK/mdeKOfypqH
WnsLAVaZg7oWm7fStF6yQt4OQE2MVmMHiKFquFqX26RCrar9K97KVB2gIiqrIjU+9M58FpuaqR8y
XLPmgjIChNBXk5c/gTc1NsJRFUaTKCjgkCOYP5AbMhKIGg7QcIO3fesMrxA6TkkWUaRhVOaX1XgR
jWpHEVHK40EeOhN3EMkmMX4lSYAUECSbMskt72aJuzhAalbyQUHCJZ+0ZlxJY+zIAeCMSASqqI4h
Y3cFxKKcfnDi4zXVl2FRi25gWhcrG++qSXv5PzW+9poWCMR+BZUfmW+BzBUtKIzQy0M/mV9B3P26
hvqBb/v9SvkvNsqcMty5Zzs3aMi5zv2+HtQEQysqMcKxUhC1VPBThpgua0y1UFmEAoSougl4ZXtx
2JRWfNCGlzhYdd2DDDOwuze1w7/1fEbfq9E+gLaFHQNy4G/3YgqCpj9xlP78DX7vIURV05n1ywby
B3VuT34XNPHFmXk38wbmg/KPA1ok9g4EB1CP/yy/fj+g+S3C8Dia4XwQxivq/6SHkJQ/CZp+fOLq
T/PniQVsEmQtSjmGsi39qnAw2CX5h4RmOWcWSx+Ap4K907dZx45FE4XyeR6S8b9Lh1le6aDnQ9/U
ekzMDsieMnvnM/8l2WMBSnwevUybejs4fCiZohoYq8iKIkGCzy1kDbxWn4A0totPQqMRTW68hlUS
Rnh+w7Sh6W4yp/eNk3kot91XcAaIc5iIb5mHOAQzMCkw7MXtmVwpG0cgRI3k3iKRgchSqH4riX9b
S2vZryEO+btd6j2I9umjJVkAwj0bjX/vJc8aVEeKIxuwpuHA/F3brErCN1zF9yWprPzpG/xWklrw
oilzEfDNInnV4NP0W0lq/YIs/hvbAi6NLM4KoP/UpGA2EPXxAUTKB4dDp5n9T9vMb80US0tTDWmW
1f+jthkM5c9tM0/cRHalUhOzYp6pmN/fJpHcDuUYJKqTv5uXYZueb82WdvcQbpm00XuF9JNqa+AT
gm6hwzC6PU7PpVy8pRhjrobfxISJwJZahV4grYXUFzN6VabSL30leVG7xZs74DkivOYZCuUyum3L
AI/UQobrd/OtmyvEtHNYirDZuG3hDwSQWJ6eF24V+xVwQdTBldNFXq64wzmaY2HtorApeMYXs5yp
SiGWTY6TNy2xXKprT2mBv645mDIUL+QoiR/qBxpxGL8sC6a35KX/jEhz+TSCbcekr6VhjqhchWdh
7J1RvDoyX+oHQDzdfXPULzh04o/6tb2MqKk0srNj1qg5ETJBgcfNYVshsj6ghMM/w8j9tjbblbKP
X61TdBb4j3nQTv278VK/5+1DX6XeQLKU0Pqi1h1ETlvIZ75UvgU94XYDH2JSGdjmhQCVsU8sUgK2
CKQwD+qwv1mwOmzjhc95/45vbfZNM0cmjYtdXscKl2rVrmW3GSIv42UZgWIpX+bT7Txcqn17DjfX
zbQrTvnpdq++gei64b3SdwUEMDYUIkWXqK7B6JNdIsX3bARLXOsgsHHqoibWNtXoICnnFy/u2FKF
2GHUQAiaHm/4WOH7XvqkdlmKz6/6vXBRz7B4CfTYJ4tsAVnYrQ75USaqgtlLZ1vMiT/SZ2V7W5en
iCnmXfic1zu+nEiHlO1YvQsMv6ycHPZ5vpb6p75iHTM9gGSJg3eTsI7AN8PGK0QqEQ53JivesJI/
gtil7T9ez8FD9NCRAEminTNt0otJrO3ootWEeHrHpmmq3eqRK4/kGzUB8zuiIy9IJlLvh1LCNsUx
gMfvGhleU/mdWjjXqUKpsx5N1UGBVNwuDSYKTWc/pm0Sa5dUT2KUgLRMFg2LYiq211LcG9c9dtIr
qd23c3o3buOl4h1Te/u8X99/nSgVR8b1fp2IDiTOJwvjWkB1mK0iwEsRaOGa67+QDnkprsJ6Muy0
l7f9iPy6Elx9uC5jzcV3T4VttreFUuyC+FHFdgHuJuA6hY5icfXrJ33H0rYlr2D2mcX5azyscpN1
UkmfeKksAxy0q0yHUFySXwa+AQvW202WlzDQpzhxBW1v3mWl6fSgdW7usNfQPqhEKF7a7XSxGKYP
Tga8DQuIK3CVprc7q/NS8SkAnJqcaxRxBSr5blpmqU+TZiImKS6B8YZNLdXew3lJIkPrWQOopX/C
PbwW1EdGYvlWOQeab5I0aCyn9wJV2G2fQAo4DdjB/ZSNIqcjkKurC6yc7aw+o/B8Q/iyBLvNnlIR
4M6VXAYHZn2PiwRnHFSGZXJPjshmfFuT4ofH4bYSTsKycHW2Q8zU3X5jPYNcJ7+kCZcNu1fduWG0
+SyxxgzJsa0WJQpMIBM4UEl1mpDmzbY37Gkm27IgsCW6Az0BZcpZz1qDTRIkVAy8HOOqbXHD+kwI
oMkdQbfdtH8MV6aBWx+iyjqsXBVVwYgbEAUcOIAFikYLbRm4EhPIilf2bgrQhv0ITl+LNKwZ+RWa
S8NaiMZGq3b1/F6ymYZXZHeH8pSdpMfpbXjLPnHz8Etqj6yq9KOxv57TR/Wjk7bt2hJRu3VsHb5a
QQNB+jgdUJDE3DfN/KJXdyL3bNlVmH/OmoMuAd+H4EbFHkPyJSaGEAqiXVnA0219BxJyI+5r1KhH
hfkfqyERqSomUbuJ4QDQPtht7BSkiSDxJDmuxMZ4XU5CuwzemhzoE14ah6EEEHFDB74HOk9nv0y/
DZrlilzaoRHBS8gcLeJaD7iycIbiNKrxWmCO53ZPqoqtG7bJ5lOwgzo6Xlkh/j9357EdN5Zl0X/p
cSEXvBn0JACED4ajn2CRFAkT8B74+t5gKiVS6lQtTbWkqlKREsIw8N67956zz6vwID6Xr+qdfpc/
ZrKdmixoj/mj/ty/mndB6+RHwnDn8rIVoZUQk3Nf7Ed8Ijofmvl/lIslwBX2VVwn9vz5EUCxbc0t
c7YPQNrM5xkDS5rG6OyEZbnWbpQb215a/GiX1isjRaGYOaTslPaaUe3aWa/t5Rk+C4IGJKf9H9sQ
nDRAgMhQaYNkpWKja/eLoQUFh8p56NPp6+cLfCs4rEnePXEGLfqIU8vtW8Exkcqmcxk0cDyNTCb+
OX1NdFYgr5QhumxYzCe+n76gAdK2BARLrWHQFvytiI+pTvppZqFKiM05cYLM+TEdWuhUUxxSPFA5
M3mGpZAZduV7xus+nl8eSZTDZAdFms73Nlyo9n0BKltG1uvE5oyktmJYjJv+bhU4JyJyF5bLLPqc
ulc3EQvX2n2gnnjihD/FTHFMYtS/vroiAB63Y8Qe3u1CHTQ/aWgNsW0clf7LNFCyppnLjzOZj6+P
Y/XHw6WfVXKeTq9vCtxjWOzOd+EJ7NOMNsYOeD81h7IiLm6K6Bq3O+aDs2zhuyOWoz2DexKrcmYS
i8ia+z6idQLDl7x2/hDteQOKHXms1FOTa4N/tu6fwZEANI3mEuEk5naqtqY/AQEb1rFg80/GWXHT
DAuuHc0LxBVT7l42R9LOcPfKfnrCW2zzVuWzqyk9W5+Tzbuo7ScX1gqtUzvvj/xBXJL/xsgRDsWM
rcWxjpx93PxWnOMOWyn8wyePZKV6fuXBYrhFGeQunYuPaotUJdU1H++HNV0Vd1gUTCutL2S7obks
lozAMcvbDVNcppyUe8OG6IhlUTj94wQ9fXqIQ0LAnkr7zF6TP7a75hy86j5DZzJIKPZQEjQ2RkGZ
d7icf+mmifQ5ds+8IDtdfDFdawmUjTefyNI/ttJjqdDomEkydzjNCG7JX6w1qgBC9Oe15ocLfF1r
4IuyysjMEFR1mo9Sz31da/jOlDmARRoJHwLWj0sNTQ8aLqbIM4Ja+qHQY6nBXAVSmnYJQwsu9ztm
LZX17Kd78cPznl7Wx3tR8fJREmqNRGXpgL0YLZX/ON4VdjxvdombuIoD1cNtV8RcFleYHw4XHZWG
z+0KL2htHjsX3c8huxLuVZocK0I47wrngAvXrUgWd+oZHJWdip6EyK9rNDC2+wQShChd86wci3vI
Tf16W927Y7KYtdI6XNUuei/ZmhkPx/XDyFg/na3P57Wbz1i6UNfAAUWNfDBd5WBeWbjICPgJdhxT
d5P86PLeoaH/enW/WS5v4Hqt7dsYpCG/NksDLtoNmBUy70klXKESuOL2c4wZMojjKPzJ8gC6onxI
aY2qNCR+2edAHiBpP3/6f7zAt53WpHnCPsYEjpnZJ6+iTvvun830nRn6fad91wuYEslek0nr08cf
NxibM7m9bIy/KQ+QNO6xHz/+Bju6QtuRBBDxXVT98nQKU7/63/+R/pOOJm9KD2JSG+XXmLAp4xJd
xfCBqqKZh5m3Lfla3kkvCqrBqDH2vqbNk7RbJGW4bD2ASqOiH+L6ob/k5wLBrZmSntCI4EKbeVGZ
lQ05HmRvEAB0GTMQlMjBlTo4xj0qJ8I11q2MAAoDr8eUnvQdGu703AJrLoAWJ90nWMlpf+w8Ydmr
z4FIVq8Vo1vzO/U8VB7MjhAzubUuCgBaEmUKZNRI94Kjn1Mwj02z8TsZOsFQzaUSr3bHTKwWR8Ri
TLcHM6iWxOvE1KqEYqURcTdw3dIhbOZW2KA1utSvVgk5IwuqcGlEuMKKnKDoLKxuO2s8NjWW99wA
N5YIAWWPUqNJiATiEzpEbLJ523JWkbsc19iNFFvSBunCXqhK8s094QqKmqWFuxo0kYBoX9ebrRxQ
HRUiSoTWgncw1OnRMt+M0bCDul2NgVoBjkP5ZqTLmAipLFPmXo/KM9Aj5iIgdvQqXqlqAJK7XtTj
BXGD7HM4uoS24nVMHdg9q+G6jLN5Jo09umEgCDWFBh8IwjIbZS4YyM9AwKuprYDQqjjE+ygyCvEy
98SRxKoO8ZzPiIL3yVhrOpgCU3Jb078egrWZyK7qF/PGdxU9wEUvHH0APxrJrbJljzR0hD4m4UFS
7lKddz0ed5IOBFTUhps/duedmuuIwyYPi0Fmwi9P+dNYQWZv/nTK//kC39YeLM2sFdzDtEzfl5Fv
p3xR1SfbzMQhUbCYft96p9kB7VgGDsgCMGF+OOVP3+I6fHvqCDOS/52tF1rzj2vPpycO8eTz1puE
bRFKNWMFUZ/hNLm/v0Wa57C/Pe6m0QF6ys1GmF2vonm/6WeIUuzFHc6VHoX4pI4jN4yD8avphPZd
5biLBediF0x3Acj17C2nnZd53MU+GBDD7x4eBie9engo3cKZfqWzh2R1WZlnYafPHkgN5zcwBA7X
zChxhbB4zE5Tg+z6eXV92h4OCJk5VFc7bfm8KyP7pXTzccZejuVHTEF4wy5CgTcNMOjz2apDA6y0
tdNrOYHJUfABO0DjjcvEVhf6okcGiH4eNebkReCxOa+DN0lskxsq4tWx+PGVw+uhQtPgMIFbp2+A
z1FJhwt/Vy+RrNvD1nSb2ZdosXQ6jq9TpjMx55TQNoeFp0kNeZPPKHbS2RNyQAFF5BeSaf1bxjWd
jYozcJdnmUzf81lwkv2Zrmi2VKZz8ONufWMfi+XxtnArRiIDfeC9tndYnplUz8EYdjauoM0jsuod
52jSQxFKQ+Favgkk1TZLD0Wltc2WjV06+q6xw3JWzyedI3C/2c2Xyx1ODJRkj7t72aYbxUgmcG/W
RAV3+lHYTv7yN5pMC8oAp7r7Urd/7gSGcznzQPKwDANyrPHrk4kkwFv4YXX4+QLfVgeGJRAUplwY
xhvfVgZKbjxH+OkMGcDCh5VhOnmbEosCHQCwDtNR+Z/py/QtTvHIi1Trb3f47xzK33G4PxXI31+1
9UOBTCycmoVNE1D+Z2Rg398m5cyZAid9J3+ZPqPqjj8G2/S+OyYbz7Y399Ke0cpkZdnQqrOW0InW
XuyKi1tmGNEW6tHsRnAQ+Seze9qIO4Vd6FDOE+aZfBKnX49IYgDEPT8DiZs9P/dfUOQyMGEQCYIH
sP+Vx0m8YuXQXOxyrnsznNc39A22d3eS/TB9c5gbi9JzEAlilpO/5BsANJntPQTMRnpku+EhPHT3
+lncH7LYBldy3zwshkP3gIZosU/cuebuUX7PXtSZXVFhB7eF428BwyCy1p1yuQcFysr0zPenv1by
l2LXlGb6WVocZjDjuNnL2ZU+Y0Lau4iBZlv37mrLI7+c/+DKlumdKmoSUSsycGuTj/q/V7aKKbxv
hp/2158v8PUOmrpeSCgm7JfKSHIqCr7eRfJfPB7dK/KNaJi9R+h+Pdur1l903tARTLEFBigFPttf
7yK+pYgTKeV9zv8bNxB78Y9b6+fnPDl0P1a1hhUollAJIIayy406mOcxkhu7aZM9SDDQ6MW+jzzb
vPh3WhE5ce3v/EFa63Ll9Gnx3LfVtZHLeKHysXd7GeoxOrJSn0cF0WBKsyeo1VLmgzE3zMFWhe0l
Dg+iEV+Fflqe1ASpUG2Gi7BnlFYUz4x06YWTiEe4ajvmy6SESBKQXj2Ya1XLbSNsj32LE5voSzHJ
V1KEXCwErRQ9jJl03YjY94CsHYjLRS+quZ0svFoNebVxX+3VJr6Sa/zvVQNuVFt6ZbGs4wS2qBFv
El+Yt12/LQEljXDhVZ8bxvOuUl0hQkO57PVA2uRhcZtKeBku2TE071u/2uQGNXg0Fi4weXvo0B5H
WK5C80Fobz1PcmSC4vHOGXKwuISbdCTKN5CWA2m+Huyt0GPzEw+qD7iegLLmukPKoLwkRABjWDCw
2cZF7sbddtQZjCQctJMDiiS5fR67ddSdxuBg+YecVvqgEAZMdlq6LUYSU4VVVlhww7Ak1tY6sMST
NqoYpg5GUe57H4Fe3k6jnonpXcxMrXJb6amHTZroRIanrsGgt2A66UlnvyXcbjyVJv1Cb6Orax++
aXIzglaDGRppACzRU6kVDiEsOPVWJIbKKkonRSUWmuRxR92jUGdfkoqJa1ThVnk0ARpwnIO5JTN+
HZ9iAfmcKe2L5BjCjOtAlMqAxRqia9OIqWRNzjElIx4V+ru8G4JwNdC7q249qBDJwJGoPQsCTpPL
xW2aY5UJy7Z4k8OrunvqlTvPekYB40q55I7FWaQ1oyw0wGqkx6lWsyAvblemWDx63w5x9jVkypsl
LiHRf40642pg0ixEwXVsDk5yydZyWa7DrlxLEA/8tHcSubkdNYopiSkzTsVRFZYZ/UvfqGkzSvCf
T1Vf9TOJH75W6ouUt7nrUE1GivWStdVCTWDMSenaUrN5FZIoERLCivN8JqfZvEWAVUvDnKaEM/re
shmFVSGJaLolSKmj5ni1sZBMfgoGetWydvxOsL2wYeAdMibunbCmKJWleZ4ma0s30GXJexUonqYU
jjjGy7BB0ajoD76eb/yLfDCEADzukC+D6s8lUqHpsDRSlWgpUr38ep6iyqhZfqq0frrA3zuBxMrN
ocQiCG/C1rAj/LMT8B2ZPFsGJ8xZ3vuVHyutyd9BsBKtT1TWk9Dln/OU+NdEfQEtRTOWLYSj1u9s
B+8CrU/nqc+v3PxhO1AvSaWMF5U0ZhFSbAyEheobpcrKFzPXyGDeilgMEFmkJjhnNXzJPZCJUb/V
K6Qggdw4mAHsuIl2hpevPHSdungsvGOgeGtR128qOboZW2kWj1rJRJY5ej83cQgEBVkb+zSv9omB
XOU2U8CDGPiMCWiLK5jq1niKoM/FDQkMtQfzB1lvukhTfJlScNcbhM1MS6b/HATmFbnu7cQaNKKF
SERFxh1XZ6CAWdWq4LkmCkbI1ml9RO26HgymK7nqxhW4Xh00ihZvgIqF6A3y20S+I7b8ofCjg6BO
Ghusw15mW1bxJVI84LUNgwFvuPWy17aun1EH26FWMMFFCZkHSKVlcdUF2NFqAel2uMxwQJdaYRst
kh6RpyUFopt3BAnCd4SgGzcrXwrOmfXFIAs1HQmo+dK3e3p/bqaJTlvIy9SSTkFN46imZZIbcySc
XB6xQ0spzD4zUxpyAkaELoy6L2pQAohUHc96w9xiK518TC1vmwcAOkV/oZdUUMGxzpJ9xiCryNLL
OiYV3SoRw4COHDB++KTWnzKE2RdRIh1OeEBN/STgKq8VWZsphWE3+SWAiM6IXl6LwnXaidtO2CgZ
Fo6Al4XR7pLgdw3lVVGiF4qlFyNU3QDtekGJAPh7JNhh2DUlPyNSah9ScdyShwhdUl6GA7FcAvZO
ADhwamZlPynEYToD7E8lZkmYSUkndzMZjIzW2sYwuBWa3yHSj60iEkZLXzzBV9wAjRzr24oco5xw
WmuSMOTqyi/wo0DqJdfELiA3XWqBjRQMhvYlj9qdLI1zwhVdUC/7AKmKIOXzQn4rR2HTC5arkd3T
4gJvCo7euYoqxmBi1l2h8LcDST4laXKUBe+lzUv2ED4vGo58UdnG0vAQkTsTYbcWLA9OPbkY8WWg
T2ZKu0L1t9FI7oK81qlRel+i16CVHvoUCma/wREsLBVvcDoJ3Jo3GFeSFid/8ESK7FDa0tSoEivh
NG3+93P7BO2d+kefzu3iTxf4ulrrf3FrMUPWUCDKDJm59N/ndqC9UAWV6fyNGvdzX0wml3pS2n7t
44vfz+0aPF8uiFHg22D8N1Zrpm0/Ht6nJ/5OAaYrSDr2JMf90JMPxFK7+MagwNyWGUfbRTnHr6HU
setvqkUxrKvyxSgg7+nBq1Qb2EXeamOVlXPsAYSLDLHDSbHEqsUh1ijug/EQSus62fv4UsK7ulnq
qSMX84hoYiFBB3LVoasS5pq+FFml/Vnjsxi2oUi5PYmnWswCkAu50bKKbnHpEqprE3KMfaYDcR5w
jVAcHEnCni3lWym7FqV+ZUj0s5CsgTZQhwVY3RrowsVT7KYvziOpeKZ00A81Ynkmh/MIyVqbw/QN
5F3bs57D5aascgVZ2QhCgoMMZX37WA0PFQ1+Uce6bSGdk58rXm1BThRe7XyuXxYgtgJvoYUnOt4N
Q2yRo3kRorJxpX29LVeABQMStyIvRR5kS9mapPnZ5G/x0Pdl/ln1V4gEtfFqyDaEjrK0KmsN9meu
BjOLNiRzknmnzAMqc4U2NxSzPWz0HF/HsO6JSGgmLHAEM7fCw6yee22lxitxdJkoLQeGdOGptxaB
QiYUnsvMu499QBet6bY1E8KgvdHjq26nI2/I4wBNEWmDagCTDXhJcZKa9dA9VZHMOAHxmXhIg4VI
/mGwFTzyWOe99+AXSeBgIAmbe7o1DqnU0bgPg6exM8/s4Jay1P1lKbuddm6lZ41zbVXTf6Wo0uL7
lLdCF7xFg+VxtORdMJbzXGOgb5RLqFqLuD41ObGtsTyXTEbrPpkUmJ86S8fQOJP4QOKtYNjRDSxl
2yYn1+ZNLBaFeSQ6VKnwXBqzHiJSBJqoZVUNCSDQbnnQnpEqFwDbQUzFkjpTxAYTuIAo1eSx9K4y
VbAvpM6orlquQsXRXofcEQHHjsSs2CU/3yBEAEWqr7ksmy2WcYtktlLamQITilluOg0MQHi8Fdu2
y02lYBWaadlBQHVX0XAVXBE7jDWOM220e6Jz4b4Xi0ZZgnHtw1v1VDSvwlaHZQ1bCCdafZBwcZu+
K0nzoF1Jt0LPgWEbxqcpkUG7LML6LtJp0DYUOLsg3/aDvFFKfFuZ25O0JMbHgDfJPDTCdZwS7QLZ
wZ3KIM98FpSHIFn3aNKlvYIa3pwZt+00GVpcki1W+AAoJlFkRbSVy2tqSC+3u+pYaQXotJk83uIf
c8OM2REnowhNaaovAsQxrffIG56ly76pbAG6WlGxuHgnfGYhAdxxRQZAgZqrwvizznMiKb2bRt3q
ybyhwzTethjQEtrp8UNXOUm7yDQ3f4IiifHXX2fvsUJ5HSI7vNyG6jgf+mL6kXn5dYNYNZWidWau
+nRRZ5SgHMO0boJsBPWNGnFSXEvxAWtNG72qydzqndSYN5T0xU1g8dYwXoJCenFkACNWdAjVVQ2H
pV8ngPGFZURbXr1S2mVhrNs/eIrE6JqU1omuhjpLppb4990S6Dt/8YfdEj/ZDxf4uluaf8HFNaBy
M6T6Sqv/ulvyHZD6zKhFLO7qO87tnwk2oyIT48A/zndGRR9qG9zjiD6+N8B+Y7ekwPpxt5yeOIMz
vKgShdY0K/+4W1pxMapeMSBx1O41mr7DSjBSF8tzduWp86RhQc8Np+kfdfOqFuYSHZXhLm5dQIJV
t7WkbdI0tmY9YYluvT1dAFrP6L57l8oAJbHUHZRyETebNN0BD6NzVS2n496kCbUrZTayrMG00Nak
U6UI1m+z+oH5M0yhlSUSTAvoFu4IH9MASpQJKiaAP1rO2owOBCPRK4bIL1FO8hlT4NpzsZTREZMG
O2ESThuJ3Y10IzDkII8YeMmOaCwJ85E6J83j+YgTnIjEpXZQy2BN7aXQcWPlJMk7iXK3Fl41gUAI
4lZOFjVNoM74/2pOO+VQEfTRxEhE4TAqN2hOQ2GbRGdfn5noUT0ylerwkLc0I557YTZITxlpt/G6
0U+hdGhkmtl/7sAWFi/kBoNpCPpM7ZcHU0wx+Kt/vtV+uMC3NgJHP5OB7VdfNXfNt1tt0lfiU5He
Q2knSeT3Ww2bl0SvgHMyxfZU/H9vI0zGHRGvGtoOVCPK77QR/h8bGC+cZobF8MfiDzQ5Pt5pedq1
F2PIFDqQKKUn/hdQJA3RIT7Nek3jyQSae935JCi46lo3bKBg1nG4weVs2anFYWlYYZUQEe71BAAR
CwpSndJvlj4CU00Ehwy1bE8kI9/I/rYZ/qvvUZ36/J+VLqwTH971aXr18dnXniTmQUC8JB7H8Mo7
Gi8jsmwwZmgSGbuCs0CPgneEMzNaRVsiLw15lV2GJ7j0/g0ml+KOjXJ4a0BjpCcD8FnMuZGGOGc7
3G6cpax6rTU212m8c6y+Jc2JL5bERfS2xLBYZWZzIz5X4kmkccjGThDHQ/xaoUTFG4AWlfyWVwN5
1jPJQh2xcDwQYWCclGxWKfSMjes//U0U2hsgkUHHyAtpN4BbY7YKjeoeIfc8OgwuyXF4cZTNgBFo
6x+JAUphwR4meAdS9SKcm9gwNsAoJkE/OkmuJhiuihfbmXRhBsoyurXjoQdVpe+0PfKfF+uFWIce
ewrQP2N/gUW0p7BP7zUoZqjasUM9lvMOug/d6UV6P+6fFWENeS2+luackqCY93dtZfsuAN7qsXoU
7mQWWDCNiE8JJnrIr70FqjeeYjbbt9vYRkvvJM8I4n0+Jwq2EQIFnJiLsegCJWEISPFypT30ytly
JCL4pA1vt/KCnb9Fnn4UaLKzOzj1ME9lh5+KZi66xC2GxzAoka0jQ5lhHtf21l65h71Uk9BYb/l7
YXKu8cE+kUARfIm+qPCr4hkpJvfEIZFk8CWKrktycTFCCgsvfiGjpNSfit3FdLMR6N2Co8ji4tb7
4L551PtV8CI8W8/WnXijv6o30nWQEpDkANngZUeQiGBMpS5hS90h3UR3+ILw6QTP6YbI0oW10OfW
rbwtT+OT8SYSlsRu8EbJx1qvvnT3xqMZzMAxjgGo4Rm/BVhPLdSD2ZDPFBExksPvls/40HnriQSI
3SSadixNdEuG68Zt8zCWD6S8bGIgfyahTHfd0bzxb8cX4dwCWXkbytLp3mre2nvx7f1dYbslLxf3
l3AfPGgMMXTmC7mH894pK1QOicuBUJLwv5PgQYWouFjy71LPzvh81EvEydayytwGnlFlw44mSZnX
AAoOGkArD85wj+vF1075Y0VRdk7HtTwkLylxqdZMBUEQnxNuGuxfKQVKeotRPhBXatSsE+lV1MqF
dUEeTvWQCTTBGYQKi7F59i6C6+svJRpMsHKe/1TJrvLaJYld4toyl2JORJc0H5zRFdYlaQ/yrrum
EMh96pLmqEuYqgzdCQP8OcOupYZuDO7RoJ75lI6DRoQpYYwCc52nYFhfxpr07RXG/k4s8e+dZfxT
MTdJ4XbGTKFlCcbZjwmMAbe40bCTd0nqsA4EGWy/yZnBMoNFiPOuSc6oEW3MYmFCWPaXlsHnzBnf
fG898Bqwt1uQVx56kuT6mh95PosGGl4ESS5ZR3rtoLe3F6qm/5h+11elyBIY6Sd/k08kPJ7M9HvP
bGB1ddUO/2XZ/Rk/NK26MKvxZgIxp8P6edXNPcMPKjVV7GcPfaqO84Q0mLsIxNojr5TX8eEcy1R8
8LP0o71dkX8WFWkawUuIhrVpL1TZez8u82ZWNpegY5Oq6BCjK+oMZlMwAueW9dTI1+ETm9QIFBFl
BEc5V/R39y3hCtAXJ/Oymb7K1pmmIzAdQSKDxZtX+kY4j/FjQQcPKU21EpHVjzMK8FmH/alwyAy0
g23oXxcVyAxb7U4saVZL+sqMuoyEtoXF/7cv7sp4Dqqr6iFkNod1DprFKcsWZrjuUDbcW5RZsPnq
hXhT74eJLEfAqkULmWrtafBtvaTgf9MIdxyD+qDVaI1I8SGWp6flTgoY+bk5dmmOlmSnlpqjTgEz
JZQMwdZkVvbsFh2SS7d7niJ8p5J6Fu6825RbPz2Yb5cT+wYgbm6FeCa8NE/RQ3MSb7Jj8jiS9ltv
uHl28kE8vATPLC1Tlc+I9Yvq6GQaYwCcY22klcFvwuGIa0wwuzJzfBylXQYc7ou+ElA/xeRNVDse
HMkiYzhiisjCBP7BKvj+z1kCOmvKbeTnB90y22Q3wbmv7Pm4vLQuHSeRJgNbF6lo6fSv4uBRucNf
KpbFTHzpny4Pljq5iS7WUgAm2LAe5v5Kcc35FKjXn6j88RBwfCZLzZwXDwaRmAuFh8acQHt9oayT
VbYd10wS1blIS+x4sW8uK9i/e82WZ+0CoBpIidnFuXnACLm4epJn57c3y+GUby8vzps/b56VDsPX
Q/cmoQGD3DQdxCslWAitv0BiLfWcjKBK69h7583SjK61Z96QPtnq8nzxbEBVF3aAz/ktS+5QbXTc
c3i4tJpqlzaetH5rgicPCiuiV6RqsCUG/B6ZYxwu7Zy1wXhgL6zKs8axxXICddb6CfG0CyuaLkh8
pBPtmnhXhfNLSxFjHFvrlnMA/stanR3b/AZnWesq2JxbV0xXmWT/qQd9jtqcnBFvkMZGOs2vlZkE
cPykzPx/LvCtA01n20T4oDI3pHD+ftDX/9J1inPa0yhHALp8OOgrf8kU4WRtfJ0kfjjoK39x8v/k
mf+dmlrjSp/Oyu9PXFcViSAQSvipgPm4iFqeVchGLaqEo4uu0hNu2fQzQaodpUoPl57TMSG3g+Kd
DG4+IDhP2JlmjWawwSbRovRvU86H7YXQRvHRGFJmK6ErlpeDEZlYdsW1EnLwKz1wDEV7FZnyXCCz
0TKSXahhcMSMMcj5c0NFXDXc8565KPzp1FSa29qTj7jB34RaP19Kwdq0F591wTJPchRKK0Vbdz2A
O4+MydETHyxBIA42Tmi9NpHFyDyricWp/a1Hrd5G1oM+9BQiWsRXPGOnCf4Ehjorgf6Ygj1aQkqC
m5fmT4qZuFLfu4URrKKhoxepPtSJcBqGhpF/aRi2YN5H2FbbkRwMjZh5JZPpc2ak6ioYLgVd2uUZ
1qgu3CVdv6iH5nocpjGTtEi94lw1yn1vtlAtRt81ckQFHusOJ/5B3TaRwcE+UK41NXjpzGp0qipc
eDR/fRxbXka4WtjSB0jcTjCPRiM+eOlqgAGNxH4Vja4Rs270meIYkbUC5DHvDQ6AaQiUoMO1n+BM
FuP0VapOg5VC3sQ0mlgZHe644+TLAjzi5PVohTZy4RalSFOan6kVYmvumn7b66z12YtHaG9zMRcX
VXGyMX9OQgnD/fE/BcwnDD4W9NnhtZTvSmGXpjdh3S/+kwZAoZSeb4ntNbG1MTtLc/lzgxcwe04A
GHoKaC+lySryix6eLjAl+rGx8NMFvq43xl8T4c2ycKJgONFkRmVfGwvGX0ghJkYMqVlTtA9l8ffG
AksKa9EUCaShMfvUw2NpZEg1AWhU/vf3lOBT6f1JnjApR0VOaxrWLvKIphbfh4FX3Xh6UvSRZPsY
jcMA6rR4Ia5ec3sqA83zllIuntSQr2uX1pwlg7gzEwzguUc8HtZBn6NGdTkMqX4S1Nsk06+Y+81T
sx/dRGq6q7onhtFK5mOlYycVGjdvTDBy1bxB3KSl5wbIfz7EzezDD+T/OYz+1HHgZU02WQT2mNVo
znx+WeEgj0kJ6tHW1Xuz+JJ5j1709OuHmISwP75zJFawXzDLNGGffH4Io4qGS9Z11Pctd92ENhiz
xSCJC6WZ56r6rIy4LMiX/PWj8oP/5aP+8PPKRdEMkppHrWkg5iNR1cVl+euHYMT744P8cDf8UDlc
yqyVxjSQsLpf6G348V5Iq1NgREtR9LZCiJtc9sj3Fi/jS2T0u0DRnLLtn8yqP7ZETINUKK6CMDYW
OizAXGXogAyLpEWhzHa5amD4T/ydXnTrLsnsSh8kR/GNwiZciH2O+gIK39FrMaEjKs5qGhlt/8UX
OYvrYse5crCrS3sflcVN1sKXUDuCQjnYQiUw82gVBbeyv6rVqLT7/pBH0/gwpSxHG7rp+SiavKYL
Dn2lvrgCveIyWwfaNoeL3UHvjFVyk4icDyN8urSJxba9xWR5b2R3kWc6MiOZcmSgNx4k4alROlcv
bkVid8aegEpKAMbb87JDjIEmR1WvYA06oU9OQqi7WVffizA1NCOByp9QVxrtsfUALHeHTkRR1mHo
VXOFhh0UEH2T6MLW01A1Wma3p0PpSJSkfW5tayvdKRzG1fiyKC6nhjojYjZrSenSUy/rMofmIEyl
Dv7fvnYD4sJ1UDalUNstRl8yzrMkWo7siWmeLcuM1EuiHOka1sx+e0gLIJNtry3tDjLkhf5+YORw
MJCkmC+6chJDAsSfEvIWfJrrgn8fidG6jLUngcQ5GQxtP8oVve51FzLaMvTLstDG0wUFn07gR0Es
0wUxXCrZpe6Rd54+pgltzBzcQBx0OEjGHjd583RBwdmk7aFEQ5QKhGCrBspJSQw34iXTnMYql50y
PF5yHT+DTEVjoLM15fB4wdoy085K6hm2GRfHcSzrSTVJ1YKeTwYP3w08sfe75o8EMiscL5kPyhL2
AwQXH5YH56l++qrkuHpKXv/3fzRRYCn9Ya8Tf7rAt70OoR2KOpZFVMHvvspvex2eO3roisIDT/yD
73ud9Bd/Weeupq1PI30CIvzTRJ++BQjVMBFz47ckrfk3ztbTTvvj2vnhhcvKtBd+2Ou6Js17RSY7
nByeKaXGke3n69V+fnpFwj/MQZa42Oj/rrn+tfv904EejNanR52e1YdHpeERimXCo6bzZ3HXLZ7f
/U7M5okD8IkXFvhP6JJAj//pRG6wozvmNY4r+gV4A8HT63bQHMpnD4nxVVImTrQmMeRKtgA1r6t3
Pr9+Suu934In4Mb5L89fnhb7H/a5T89/2pE+PH+l86Tasnj+3RPZTHqBPQp7hgg4AG6/WjjD8m29
hBrQT5ENDNkyzM6x+1/2JPO/PYtpw//wLLz+UpVWw7OQH52NdE7ekrd79NakXhyxUJqLbLYEeHqS
5hRH9m1nExYxuZ4mp9PuscWQserhv7dQ4O9hc5H9MCNsh/+eX1Nd0R7pydtpwo3wOtLOO9U0AcXG
XcfLNWJ0ePxuyNsOu5q2Pcnv7ntAvH2BEdHNBr5Gsy8NXo5l+veb/0cuKlNFTSGMS5Gz7sSU+/cD
tIjAd9LpfpaM/XSBvxcVWO6kME1C3W+C3H+sHtN3psOzzGxOl8ho/L6o4A8RKdcR+KJhw9bxSTKG
rElmzfnKN/itydwkWPvh9vj0vK0fPpgKMhw/1gC3Qix3rT2g8+haHfhEkmPiTgZDpE7cxOpwjVxn
B4Ygck4ttypZHU85AI0H+Gyz9dP2zrDRArs4iLYjoI2HJ+5yedlltCZL+8isZvYGyecRTAhNsDff
OW5gJH5drP7IzxtdYvSDeOJkvPwT+v/fP2+WQkIrJ+XPn7efLvB1E7OQVoALEAnDQ3UoTgf7r5sY
/iGCDGgBsUnB7ZZYCv8p2KS/sOxZUzCyxN6qTGb+75vYtMkCcfwW3/obm9j75+nzcszzVrnHSIql
O/Q+a/2wECq1miRSjQ0fi65v2Y/tdhrW0fJx6u1OeLEIxWFTm4OxmV12r6up7QxXP3ZoRM4RlC8g
20HCIC4Ta6pr17jVarfY9m8mn8cbrKr+/LgOccipMwRQ28Lxlv4i2Lh2t4pwtaXuxKWJ1xO7J7ff
PDt3NH7xcSTqwjbtDcow/nBc+s7/cXdm3Y1T3Rb9Q1cMWb1e1VpuYzuJk7xopLUs2er7X3+nUhRU
pT5g8AoBiqoQx7Glc87ee6255uI/1HQTSPLrvTa9ZzQGqbk+Rxs/bwJDchryPiVvJlqRa6Andu59
WgYZtTpr0X5Ywu3xmEHej1tsHPbyYjvzB8ZAJfsA9pWFTsd4By7OdiSdQzZOWtFeP229l/aQEtIA
K/W0uNqvJNKfgoqUj9VjaUkAjFB8W4+NM3jNKrcet7c1e2Bt+Vc7xGTYL+Gnzqc4ZyCOmJbRf9h7
JowOIacQVN3jFCtCrFOg70/v9Utyd4U8SJO9cTSLKCaFQJcTsSyh+/FxwgwsOEuG0taESJJtwS9u
ZDfzEqeFjFp4Q8DbMI/+YXOVJwHtl0Xsp5vhq+mzA+AMcYCLimEiiWHlakpkwrF54iWiQ+Wv6SHa
6kNKHtglcML1w/kee+cbb3u8rtfxgqgz4nyoF+wp/vBCgDbEvHB9WRlrwg+pCOrXC0OSdboStvGN
165O836FJN0SXdznChjb7ngprA9yAzGJYkFnjuA6yf7z0UhHql6MvRroQKmmLV23nqaYsdFR7C2x
URe/mauPdPZNhyXx43A4qMQCey1HgWkVVmx9/qLYT2bp8G6b1hNPEHfzjl48MzC1ne8aGHscW3rv
QfPLVc+xkDAouw1Ub53fBunt92cRbmQqTZ/cRZzZteM8wDWyCfZ1RfeFqEaw2Ht/3GUPimOsbva+
YEPBapf2avKu6mtxWz1ShTJKvT2t6kVY2/7Mf2WCKwYSUoMpMlyw6zlXChcVKj0IWRtGLlY8x0e6
udPmCUhekrnS+YwGJF9lrF5bad5XG92GNLkc/Xahri9Xt/KsUxB6Lf57fWPuT5ndxMv9RiSu6R6Z
klttC+/5EbuhPYUtpRv9SZpZi2rLvc1+BGrTBca9yM3jeVWRUOdJ3MlzYDWL58jfFUttvxQJwQj3
E/XG2ACUXw/LvLC6o/loOurjDwv1zbeF7cepIvv8316bvzTE9VrXoqs23fRklgOL4gJbq7z0oT/F
u+voNC4BPCDeiGmvDTyG40ALwiAjtp0Gszcub3l3TvOIFzXjRvTZqoF9MRSzAG3Q9bU2vEMX67W3
ApZGH+CGTZynbbrdDUfxoH4JkFMvQ+fq4w9wkpuZvXIvz637aPIHJ3sT85pmztXB9O9Oq6CJSbpG
l2HYu93hIFmG99xuphnWhEBL/YuvB9U8WhP/hb5jMvBz9XOKLNfi8oMV1SCe/fD5Iv4nt3Vmx6o5
sXcAGrPR/nC1/FKbSqpAAft1W//lAf44Rmo682lT1NnAOTVw/vy2rXPA1CYv/rSpTI6E6az4fVsn
R4hNHUTPxCeaGop/buvTp2gZQw35hAuxpv6Lbf1/1KY/Pe+pAf1jfdPVVX86T36YIr1utZaFn4ZH
Ke+TkollPE/zeDMTCSew8ypZtIxgVT33lOGgq4jYry4BbEVqzK8TGlPeNV7laN+uob+sY2dTy/Tn
g8fPz/BL9SwoYRUXZ55hi6hBSDyxpgPYQqapIMkZlhi1oP9HkiVT77969TK7w3k+HUfRXMBr4Gr5
60Pp5JtRvxRB/+MBfj+U4o75PJUyg6Ss+TQs/n4o1Zgi0MgBIEUzh+YL59zvVy/USCaJMLXAU3JE
Fn/orFAfcXykaUiMikGL4l+h3BTta7/92xPnBDzNT0lw5if/8fLtu4t6KVIECcNp110Wo8IGNtN9
cVw341yXVrqlyHQyqnBl7FKJaMILesNqpY7JVmVWlRjrWVmQV2X1KJMQvOE6qOWP0dxGxa3Ww1dJ
VhkReThahGORkmYy2cPSRxNLSJuf/apXnNvmioBMNIfT4owjLcBwEhMg82am80x6hJZl7tGiFcZH
bbLmh2FQnzwFUXJ4k4VvIYNSgyYuiXfdvmlu6XC34HlnWo4cgdT7JHVqwlcU0xENt091vyz8Sjqk
4ktcHsbTY5vITgRGOlGOVfsYd28SsSWF1FmVkNhp99aQOoIiAUb4voUQl7ggc9Er0gNF9SsfW+nj
IWrdHu9Luq/x5SXoIVVUh/4UroOWOU1mVlg7Smfrod0bzSpOU/tUJG5I2mBFps451iziS5x1Jrgh
Hg5QebnpV+FGaOHedBh30O2XByVb6TpBKCCjb0GEty9Szrjzpktlv5QBZhRsccIH9pxydJL39qVq
kYW9RE4QTGntk4IoZi5UYtKWGJE+aFhuchwwsQltu9UveKf9Wa+S2nJTFLvkWiBJgUMAqzlLdNLp
+2Ua8jzQ/2GUH5TJ5eQwK7JzbJEVL650qtxZGPtZDdEyP/SttDTixk3RcekCghVNXcll6Br5xamK
q51kppu+dI80l5ewdGiksV3PZ1OHF2EKoyxefw7mcH0Jbt0rH8W9UAZtKu8I89pdQkdXzvYl2Y3F
UdRBmqOPFOZSvzDlbUMzPnLDwTsN2TZ9vvKm6TkkHmnwFIRqvebUMfIO+V5FS9oVM1+bIXTz+5Mv
DF4buVnqYrJXro7E20FLoLW5OE4p1NGraRsj2AEkazbf/lraTckA20KyhCwqZ2hQMIi11CclU3EQ
BTNhVZwBgm7Eh5r/R6l2soBthv+UhcO17PZpKa7KjWEGKn9+4kQjcQRk9ATnBHpR1R36we7MdSNx
Naaq6g5N6o6Nuj0Jox2hL284DeX53ZkrTHxp8AMZZbMpjQ4cxXsW7SuEoSe7fSqQEM1NomNyZ9av
0/PckNrbKJptI2WYX0/YlmZwGYk660rEQamfjRtDuk9Hu1Lue+hJq0u367pNlz3i+51XaukYRbSH
E32RNLetADma1sx8vhq7k3i9bXhpqnawFE1eM7YN5B6gQZs9x92dQCJseZSN1di5PVBrtV2LmWPo
2ANgfKcNBSg/1fwNDhJh0SEyTwIr5T6zROVBJzddVl8Ssuq6hYzwGZJL6Zh4drOQQQ7sUlE+eRK8
/GwxIzmtzzx1GoxfajvtfRXdr4DmIGHEr+9mMYqCVdKv4tNcQeWESYagpGQznLdSOsfMzReDuIiB
082Et9q8F7u36nPjXqnnTSvgpDkY4YOkogZStwOo+D59zkKWDdn0W2EvTEbCzaRnzHhruc+AAxJW
RxZBagkMlUIn1K3/a2loDzWqdhvI1Q0uW5vgytCXa2E6/Dfvp3VseBdDXpwMj78wG5zGXZ/ump6L
MXynYQu7eynfJC+qTmpoKd/+VzfvKWNmhpNGm5o7bKScf/568wYGh0v1y9Hz1wf4o6NEu0adtJgw
nJj4c7j7o6PE3kw7YybJEwtumn1837yx8XAgVcjj4ECBSoAv+t5Rmj4lagBwuF6/HVj/1dFzOlv+
dLL76YnDu/p58w6rE9iXCgchI8vZdj0s1G24q1fGIlxILivrTl8SeDamVrG4zpP5eU7lu++pqynf
lfsX1cOFUFheAEhyQY2920n2aR68M79wvDowFruewvyeP6XpfvEq/zwvLL5Ismfek+GTm7qYIpgl
6h58c+56HcDSQPIo2IKNTXX+/j5aL0/uipaK7iK+WdUM2Jcoj+T9e5rzJ5ZCLdyiWpTJqYHHhA+Q
Enk+7rVbefMq2Ptgv6oc1UenvjD9R0Bxvd3aq9pCn4zfYEU6hX2Bn0z55lHNTj2YSWkIA23KCaaR
FPkxTzD2P6YWLJ3bInhMNQJ5bbcIEC3fG2dLaa1NXlkLWG+wXc+MnANS8KiOzbfQBQ7PI1L87Uis
n/o9cKapnW0F4rR+AI88+QnonfhTmxfhoCvODxBzaASFx4t7cZuD5oaV9Zbau7f/cCKOiNMMq40I
32nSW9Dt/+sbFFIswsEvN+ivD/B7bcicUQGshv5HA7HGxPH7DSrBSabbisoGXJRsTDSQP25QTtez
GR1Ybmi+7LNb+f0G5XQNwR1FEO4gDb/Sv6sNlam0+ukG/fmJf23PyapRXsRrSIx9dCfMr5actHYk
C55Z2zN5P+wugjd28fyU3Xf9Fsvdtpe4Ip/CxIIhmG5Gea8ykB+aEXHZseEXElQRLRQWksJiBFVU
OhJHmIKjppstGOyrxUKYIfv5MNWgqO4UtAYn4sGLXbY4sZmy1bznEsYBb0J3IPgXVxpRhMAXlxyi
wQpl53lMJwUIE4I84hILrz6gc5ANK8FhJzrNxW0PBKfcNTt9Hr9WT+YR0BBKt8YR34c7UKn8psC/
RMdaQpPh5NvhvVurSw5HxNxgVsdON8e+qlh8t/rA2tT0c4J3lPf4dXiSm0M3AqtwOZdgi8brUsy1
Z+U5QsWE5a6le8VBSvTqNIiINClOi4JMCFnECQRsaHntFtPJVfcixpkdOA8b6zqQCCF5OEs0mWI3
hkghSNI67DctGdZX/yKgR0dukUjaq0jo61nm6IcQMV6YTebm1f7a4W8nR0+yct2S2iVOrPjqCuKt
MXsnU3sASDFTHma5LR3a+3FqwDUPw/ZSbSDgzXbRPP8AApA0tnJI1uXx6i0Azrl08F9bhpeoHXbh
YcrmThCeDO51dQyZWAIFAKyvOPO+eI6Nyqm1o7iMXHSAazlfpYmlDG+XCqeLcjxxXFDzeaKdngkm
wWWeoqAZFogOiQiJy8Trb9ImwHgBJ8xs7as0p+rKDIYBZx1PGSSBbC4i70aK8589P4h4YBAQztji
2a255/9meTINgSHk1+Xplwf4/fxggMaYhBWSMkFgCWf4vjzNjN80cVoc6Gt9y976c3ma/aZxcgB3
B8hqQkOyqHxfngiRxan83QQ8Jdv9i/ODMh0Pfl6dJiU1KEtmM3TJvhKOxFRJTsq5U22Tkqgrn5JO
v4MK6F+5h2MGBdd5dlEWl95NCSGKzjsxKbD27ZQih4O0aVUyiUC1adg4lnJLqgnKOjxWV8QPGcgG
wrJPSWCSBq0hqKtNkehMzPoQouVoS7Flmm8E0Q5yuTLSxzMaJr0xna5oXb5qAGKUjl6mLuLrQse6
8MNbdvPtR/yxN03r5X/86D+859Pu8GPbI0IjJUUg/VnwKjPIqgQTvnSTDuRGa8aiY7EZcKHJVSaS
H5Q8VDl5tnLfrvoupeYtCXVd1W32ZBbG/FKPdNU590Q4XMok0t1RzrDFjY2nxLONaDyVNa4Cyv2+
Xwzky9YREw8dC2eTkO03nm5OFOi5NjqyGNmGGlGLaJBsJ8bdiHGwrfh+Yv4m1FT2o7HoCedRrsSN
rZleisjWRtK/OwRxs6CPmCIOgDwJhi0/OyE1dJBJmVy9mSPhF/0208VbZYovLSEkiNIyCyOvrZCq
CRNMp+/X4Vjt1QL420wZFKu6NNVTNztvhfzijzKbUyQQL6W+Z0IwdtlcKWWiq7KFYNBAzPXnxsTt
Z8bn47nR51dGHPF53M1aQlQH5Oxmd36oBOPtImbzBCJIyD1paaKSO0lnDCzVatp66ngyXgVh3DQN
NO/yYuAybAvw23HkanpGIyMneUc4b/JLLWCGZHygZ3Qyrk/ttX0VJgx4jEswyS9BHV9pbFXUzyTX
2pp08drywpW5FS46LzDOpEJop3C5fQG+Q8xWSdW9ZA09isT04wGmijLmXtYLJJpFzbEZWES1rgGx
EdcPZYRaT9fz3aBTuJ7xOk4JdYQftoL+CEfpXqjQgqeicBcaz2156HPj7F7r7Mh5YKmQu6VWMjMG
GfNiVWRBmQw3uPXfdOmhaQXHkHsrMmncsBELBjw9uTARxQIVvo7yMjyr2AxMv4513vE+YcYyAMYQ
N2dRx40IOGxS6SUGe4wUaCHhthlYlKYOwcaHHfM0PAVRLW/oXuN5ygH2VaeVrPfzupWASOUiHBiR
JL6B7y4nsjtGoOSrYpmr427smg8jxiaWZXT8aKj09IGihsq4Igt+hsRQN1/bVO1sAltotyVOLeXb
cciObaS6AuENDT2RPPHBZFzH2epcZrAy4jmX0QZ1J9xMJZLtlu8yYB0sh+KgZ8riqsx4lbVxkwjN
Ts57DFGMvJUeEiM+rjBawbgJUo0Diwimpqwu5BrHRNUP4k0ryy9E3urThRqc6TX4o5bej0Z2S1Cu
LNNOimXpNckZiaVjtOiS9OH/2nMqYNyWVTvUmC0lr8p0CJMZZil6/C7U0gyNpv5m5qtG9ypZ+fjv
bp4aTCiE7vTNAV38/dyHsz2vytfN85cH+P1sL/7GiIZdkjY3UvdPHuyfcx8EiSSs07GW1U8F9/fi
G4jsJMoH3Tjp89nW/tw8JSoCSnV2PAp6hB7/Sn9POfDLFvLTE58mAj9uIWOeCLFUNtCVxWJzCo3d
/ayUtwpNOX1UR8Yq3DrFwxjBTJJt/NvR4TTc5vVSJLluyPZya+NfLhXa4xhasVovq57kbIulkuNw
1s2lhpg+VnqnkcONFAKHE3d9pOASvI8weA9SUD9eTIte7kyfOluqhoYZ1F8pXRY1yYFJFAWC2Dhx
yzJeurrhYKnvTMiYrohDqBV4pNyNxoXSXK2xoqaQxw3MrjkqZ1TP9dKMtgrexhNxRS1wj71Gfp7k
liXqDfCdUWeFOHKHZl1zKB8Jpuh6D0WylXPOvdyVhWGFKUnmL4KB2TZZXXlQ05NDvJJB2fr0GmF5
gBF8MIT9+VLjavYVen0tbb8Z1IzlaTEei7vqXYzObkMFghgjsdJtsy525nLYqJUjr3IaluQZnUeJ
THPaATxrAg9zn/T2W7XYwobbKfdmdRs/Xk64gnqPnizKcKOPtvT9VMt0Lydg1vqwuc68vqwOQk4z
mOGztqXF47B+Eb1ErcXTHfJlJJ2BcSEqGQKRfBvpMI6Xq5Vg6Sf+GXouNc41t1RyMGb6Ub1rM/I8
1HmfWBkqhfPFFk4fZwQO0bc/SIKkCj9cod6Pybw3YIj5XeOTkz12j7HEuHqYMLgoI2JeSD1eb2Zu
0lFEzTJ3zDdmVs2TWN7Hvd9IIBMUIdB5uUcONKCYSp64WfGCChRN2ZOQXKxUeM/G16TulnF+l4mn
lSlfVgIW2dzEwZopfjqTVkXp/pfXsSm+ltVkhpnwH3oUssAS8us69uUB/ljHTJOjPz0IRGm0/r7X
AJM+0tBJpOGzCt9WZAX5cxmT6VoQRD01NjmhMxv8XgNMAG16i4zDCSP//NS/qAE+s+m+FAEE5v35
g3813CjFuVYAl6FJLgOjuL8SN0DOOQixeq5lh4IwSPMSuyMuO5JNa5J0D8KR+5QDYsaxVT1bx2rm
nFeT7qoCxq44CSyHzD8vZnOiHjjFpC4hZv6l9YwbI4ARdtdjobCCKqC/TwREzofk3JWTUouIOUQZ
td/6MU05C2I8xt+DgNngit8Nc3Po4jhJwWCplnEIq0WLS723tBfCanc5apY3PdDc0iNd0ocTUJQv
AAQIa3pN7q/30FW54xtoXNb1o0QKdF1mc2GFLOgtuqN/+PFIYy+hj3eghXf17r5x6jmJs0q7/GvF
eZ5fwEzaSXB1TiAIXj8OH4f+nYXe1/gEIxFrXBw1q1iZu9RKaFe4U4yb6BDzuWHFWRLjY49ue68u
kqs9GrihTV/xUrf1gYxvD9FiWNKBnJxZjk7YG1mt9mGxmdnPEjmzz6JT7+mHuFNEBEgEG/y2TZCF
YSOJn7qdMbHccwxfQzaP1E16fmtQWDcllJZmY2hn+++LKIML/m+vnKk7/YOg8QSepVNVOXLQLMJW
cKpNApYk8xt1A4xwXdjbbWVf3XR7Sw4zGwMO0snLjlqHV+tiGdsWxJ97d7IVT/Ke7zqncR4fHt4O
H/zMuXXg3QfaRMSgUrmH0r8mNlMl7FMM156S7W7gh2dMbDN6HhYkCE1xXDSAA3AntkMA3u+K7r+U
UUi/NNuhDP14o3zZ7820hGapcqM8KL5u3QZrj9oF+bl1s9pPbeqacBH1vzuEQXk7gf1FgzGEiUT7
h4vpF/2PKgv4tb+un788wO9NFP03HpU0vAnXhJx8Ugz/PoSZPsNqbSA5+hRR8JDfF1AawwSAIhxC
lDQRjPii7wson0J8jLkQp7j86d78Fwvo9N2/3AU8b7LYeSZ0obFk/nwXFG2XUU7Uoq3NFlNgHKyY
QHgtg86lbnXuE4tVRj5yrdyi732aMnimjyfJfkofI8evLWZ/ex8h2+KOSCrLfhfc99XqhiFh8FhD
dhwmxS7eETfH7hAiDQymheYayIvKYTo7ZfIgOT98RNbHgsOfvaDJaR0W5T/c7fTH/+EH/XK7p5dz
njcnftBJKzo6T+rDGnbFfL2M/RBoQuiaztvbfLeLWl9bhH56m7K4B/UN4x6H86b3AqQHQW1gOHsS
tD+TiC4O1frMvtGsFXBT69iDmViRS3TTLnxkuPN8qd3q08TnUXTuZLdcrMBNlSzHpA+hvcfMmAeZ
t6j98tPo8bEzbyAz2YbrSPvYz23sgs4P1+n/6Bz949v9ZRWoOi3XUr3CipTMhUPXOV33WKmOXrkj
xKYBrbbomta6ccuH1hvs9Zp6HGueFdwqrmZDyLEKPxjnUDBfXLdjF5mkiQOZ3QjErMZp7Zv3/Z6A
em+07NY/2c/YVOkG64vT4+z+qgfkDsutu+vm7BXzjxq57XbKAWKBjBYR7/2CBq8du2xhEdLEq/f3
P/7skz3zc8/w58t92hR+WPRVaTSbUOQqCO8KV5gra+f8IRJ2XXuSDxuqZl+VfLCqXv+Qr7L70XuQ
qEbYpZctnDA/D2RP9VKn8pMFUBXyZ8mSYx4AqMt5IV7GCf2B4MjTstmc59NYMr6RGne2eT377+8c
HpYKryGX0Kcw28F1dTvjJe0Rzp8XGZP06XIyiJWZ8ptoxU+zRaAj1CfucLVpyDNAvDmmTBjH8ewC
/8n3k1x32mfPnhDk/KrNU/xCk1C+9iffUGQduLpaq+ENvlq7k6c787fIAmLiStbfv7qfnJ2/e3Gx
Kfz44mptiOJL5cV1BPT4y0kITTcNY4Ds5Ihb+VgH8RZTqn+2V/KCQz7HDLQn1gyJeW0vpmc7cIJ5
u9hkVl2Xf//0tF83/J+WaO3L0xtSZRDiM1auhzMs2LW8NS5O7TRu8jxfdvgYJlEvSSSeyXEArW+B
n6HCtgBplvv6/TV396+9DU9iRYoFbwwBm9zbSTBbRJve5l1prfSoob4/Tvd3+jSjbmWKxDD197v4
vyirRQTI4OBb5DSmmb/dVhXKkuma+skt8+sD/L6tmr9N2ADkDRq9EBw5vNt/aBtEXcFBQzGkYlb5
oSwR+RqOdAbqWQAHjC7+3FUnacMM3uJnKIP0rwYTk6zi5z2Vpg6qR/bnKVaLZ/HzfWAMyAiNEauF
Cei/sSIahDua4GW8agiCkeVJgdf0ljFbJslCElu/oaY1VnF1iE60Knq3MhcSBGyN4n1cmcYSk7al
p6LTg/k2b+SUVDURYGf07bj2l2fET3TATzcwT5ZOA4cOJkoGdeTPT7yKcoDFEsR7QbLTC7O4xlLY
IkhnKDHKu9dxnQO+qjngi+CbS08+r0b9DgIrQUKXQ4oY9wwtjRGmMRzV8uWSLtGvSYwl8+a5km0j
3SrmtkfOlu3GHleQLd9EaxJtAzirQPkt4bE56o9gEdNnsfinH+7X+//na0n6cv+Ppy5r0HPJ9pNA
BCg1S+Zf2/0V0PdtHUhuZYvQIZqVcGp9usEPxRO1AR1VR1OwtyP91OmeMgpKEUHJ5U1KRF6wSDUn
fJpRv+C1UJcVlQ+LRWPp29a7SBF9KUeb7dIbSWaw4eh00LN+YZRgWctjidAy6XZmOjrxgIdDc2SQ
741EKkdik38zm3d3iSrbXBnlsMq7d5UmWUGXya879CMXQsJOTtltenGVpM9p5lwGm9NFUbmN/kx+
goR5p3EJ5KFJDlvx8lCr6yzdt/DP03kX3Ss5VnkUeC46xbq+MQQ/J/5VtY3GBV8Vh0upR9cXBo1i
Q4ZNx0DWHFCDiGDE871JJz9pGfOCX6zZs5gAvZQvKWzZ2hrn4vXG9GLlpQWxFVnV7vw+uW6o4p6L
RbUT14myzPubWbcxOy/nA7y3h2w2YCiyKqRHuQzMbbLJg34FaFtzjftpiC49lzftrcBybHLxncmB
TY/KvbwaGM+n28uWnWUXHcLWRcSa7PKtuTwvKzKaT6NFJpDo0wXUDHtYG1xeo6d9xG/SvboSjuYL
mC0OcgLFGUCC3qL71JJpOvidYkkDXHGHRAmSag0USrz/GngIYIwNca3Tv+MzbTIAd0qQNptTYV0u
eDKMlSk4CaG2nJfk27zYidUeHtFQ2Bn9OVG1HKXA4BXvzqLfKLv07EDLpwHGfyjtS35TwxnemKDL
rnYM2ccNIVmelnWACglL3SB6/PgZvymR5lfvp3iBjGpZh490NA3ZVeT9VfDEBhrkTmT4r82v3ZJM
lTC7jePjOV6NyaFNoUAEguLpV780GfP5Jzifs50RLsZxPqCGPnVzoEVq7sfnoKLvxvwCKMMU2LvM
r750m3BS1VwFW2hnX45XWrm8uhdbHuxQIOBCpNNBIIhT1h4pTfmA2rBQg3G2kI2DqN+hbzjvVOmj
Z7J1uc6gbSB3Ep4FzdfadXi+aboFnN1PNakhcILJ5lW8b8YXco5GnEVZRbEcxatSVL1zWpB7+5Tx
vTZKvH/uoqes5dDUJc06VpjZYFWojQdYIZem9jrWG9YANZxz3tPWMakcvAnXYX9V7pOmd3Io5PiM
ANLlvV/BnphITvm4PmnlPGHWFHE19ocCMeQgwLDQVa+pHsYRsaWx7MOVxvjmki7EZUervH+v5DvE
mqf+daYUcCJAiBYH4YRSKxT38Qgt3rxsBOUMW2rmxim34hyYxp2AXDImQqr9QCjrXmrojQXcUvCs
jDBnVWWX5ltyuXgyQVd53Rzi7JAZu1xgbCtebEWamwlxWpeOMDSJC6cJLpKfniX7ahzKgub3rFyW
vlL6BYnF9fOsh2Cq8G5eLak4xlz+uhBcEbvz6f66NhZxM9glqKe0oCh6VhB+lzuGhlEScqmttAd1
cWleeEHjmWzrpWhfLmUwy8tv57f/4qmHVgsuA2n6BerEP3jSRQFC05dTz68P8HszFlkYLVc86QyV
qP0ny9DvQyU+o+iflmQkY3z6JzsG4x8YF3jPJwPSV08606RJRYaejDjPf6PI4Jj05eAzPW/+oSeM
HQVZ28/nByIEIB+abJmXwPNeBGsST3rBreuzBFuLhfs4urs33fmHc/30/H8+b/38cn12+n4o6qLZ
kJvVecZu/aoW8zMlBBXI2SFZx7p9Ua2HZY1JHpi6c2nJFLCve+PDPL5UNhKDyjiGy/HdvOECfjTf
ICAzTaoYaR1PR+POuJsduoUwPwHqxFZABYwIjA+0Dl5+m96e99HNOr7psAZiSUVhcAPsFqto466d
pyeveblAiLRwCPP35P7E/zkP3fL0Lg34UyHebHtHmHKQpx5E7FdLuab9p96YqD8FnhIeRzqD33yp
tKoLy3l4ys/OlkAFD6BHSoAG5ePJ8t/FQIUY606lZWoPWwutNQnIk3VY266IPKaupE8NutSO9p3T
uxGf5XRJnGjnQ9rM8A5fbXkPBQTfAHiQMx8zi7YPnD354fP/dVabZ0SoSxRnPJV1eJPc5UeywL8h
OknAGt6K1+yhea0ezKdxIaxB3RAHNa6l24LeOocM2jvwcP74zqR0KU5rwsNjXoiV9JWlk5E/NtLo
A/bQQgwQ5LwGwv3o2lVwuR+8jiqSY+kWZQeMe680qJ/nxEMz76dsv37UuIdpU83Q6OnLZNneDs/G
h/GhMNy7Dwfyqqa+v/kqP3Qfozd6PWVeiLT4uriND8Jeezyvr7b0GL6Jj0wbl5ejdts8IsOXN5cj
iGc81erTGdkbMWMWDeFkcafawiK7JZOKZnmC7A3F+wTyl1EYDRYal5sCI6u5TgRvwO6C0yJBiQFi
pV629JKmj8l8O+5i8kfYEFncRT/U/SkNChaf4fMo0749s2QmBtuVHNmDFz+LD5fneGNsO89c80bv
0vn1QV5Xr/mH+AowatGtFA/46XPuHKRlZC1cEmvPgTnvqK1T+zBnOgBt3Zu5HFdv4/kUIhtabn2f
bibnd8hvaA+E1q6zqJM3HEhL+7BUaY6suY1oVi9vYToFaxkbbAFUePJDO4ZLWMkx8q9W+N7f3M+C
bEl6yib2cWqTRHBjChYOgNeusi93OhGN++YoGR4oU/VRfsxeIr9/FPfjFibyYnJijw8lExr0O9g0
rOz+XNiUIOiLujHo1AdMTJCsPLzeI/0ZhY/rPr9RV+Yyfm12fcCwxVa9CW6dBuKicgcirGn5Tc0I
OUDb9SmD7jHOIu5YI0d8eYvegYpnnsIomcCT45nbP3PlA0tIY3H0o3rLV+KC1oFpPe8qO8EwT83i
CTdn5wweVnwpfXFe0rlKXQRjnubVm9qW3TvaL3QzDDtb6kw4Jn03wxkEkiJts9bF2O8kgQqDFobl
SljE8+rmuVyoljAXlsO+fVTfcF0JjAqyo3k7u1E2/c3n4vkf3FSZWILVw4I4+yRa/D14wwD0MnWA
f2wl/I8H+KOVQLmOzVaUKdi/5V//0UogXmSy2iLSlr/ps7936JVPIyPYGYB/1Poy1eT3Dr3yG9OE
qduvwLObTI7/ZlNFavlle5ueODoqsB/grYHSfulc5xmitbwvzk6LuFc7a0Q6nvNNmfXzSKTWpnSR
x/iYGuQjEjIoR3Xp5/GTQkVhhoT1jJ0479Vi2Ucc7NKIfGokP12OPkJbYPAMxDq7g3yxKa+6thES
1jtSuUhHTIvAjKlumiuhep3GaL56wy0EgR0hxBVzmRADEOV2wbrkdPUWOtejfupiR8/7VRqLR6NS
kDMUyw6YXtQrm9wYF2YbL8IRdAX5C1n+fi2T93My+vK5ms86CbixbIQrWZM+ZuNV83uTzNT83FBF
XzaNgvFuxFzUlqtsEB1VOwNl0MfNqZcxVCbzehyk1UUVvLydWRLS8UtZ+RII7RzxmDneV5NeslxB
f7WhvzqGJjhn2EKk9Y1U4mcg83Jc0QCso71ckW1c5k6aFbkV6eOrhl+uiyRbN2eovyMTEJV0W5/o
4MTkIh7zKLRniONprziy8VqS3GrI7VLQajeRocWfMXZmi6GX1yFavzzpEV1hrEzbQJ5kXleDWMBY
rxeG0Sw0pd/0jKrsXkrze7IG0QYS0HZuNx3AIfvS03tRdME7j8csvzuRV6MbpVODn72U6osWc/6W
qc56wjf+n7szS44cy7brhArP0DdmMn04AO9b0tkEf2Akg4EeuOib/zcKTUealxayuqioqkw9/UmW
lpEWyQjS4Q7ce+45e68dx8mPtC92UsVZZxYSDN+zYVIJtSUfjYyTbGR1Gar6Vsep58zSvY6B7ooi
86MQ/WE8bixye+265hc87ETYGMqjUyf9blI5T0u12XlF/WH08OvH8SOwtWCHjvS7WZaXNq9XJXAN
a9a2IjTXedqqfkTogsqrIeuGO8dJQVdq6H9ksqrdpmpfg7x+zkDFFP0pD/2AMA5rkM+JFHxgff7s
h4x0ATxDXjInu6H4lgjzkop6cHXHslxTXk5bbPF9yJS8z8xzDAO/UDlUjdVGdQSe3eQpQxhk282u
d4oPdUxgLKTtvSxBa0vIA3LlYcynTZBEl6pRt1IjOOVOm0mpfgQNzZ7g1knTNVWMc2yjdR9nGjJx
uEoyede3xlodrQ9HDzctOddV2mDHSafncKrOeTrccXMYtAxIn1AMl2BRNpUx39OXejPpchRZcDI7
YxuqHJm7QXkpluRMQZewUbiKAUlxIe/aCERGzPFc1fKNLZmvJfZVZYj9Wc7YN3Jx4a462Lb0pIuU
zkR7k8CKd8akETw5Plfd/GJl5bq1fySZ/Vmkyd4gzZRj5ree3j3BqhZe5rpAYyMh02zeOhI4tdF5
DmYyxVpnXU75ERgyCUPGNpUGKPuJ1xr9JR/EOZxmV4+olDT6gZFtj76o4eM31krBxBFm1VfN0b3u
ISoGVD1W9z7EjtdajPzs4ySlm0Tr11GAMRAhEKmoe3vxp0bWTTb6V6t17kPXyztpdo5dMD6ntka0
H9B4ofmZpV7z7q2UcAsIV9eXuLE4VKanhHnPd1n90IHNl5JbQ4Wx4nwzFP2lD+9B0F1DhQJjJk+F
07iO+7jK6vssYyfmMxqjFMw6Cg3nW1dU+8AGLiulflrh7J2Jum0mj8nvj7JJNtmoEnY+7qOkv1ZS
x1yt3hUS9kkirh3ruTbG+zAhIrPr4f1PsRqbct6PsZePFlnNB13cwvymO1+pdohb6mYbRk9kESWF
RaMcb6JqvMFgkiTsa2xT9o+VPyWXOjpxj1adiQHiuXKSnZPX65pS809aE5dl1nSkc9QHtUPNoZXo
P9dSdQzandEc/xRnXWHWTc85iXaWucQhWpss3MXS6U8Gt4IyRlOMSfpWK5u0/yjwusbCz81nm/Lt
/+MihJM1Xk1yx9Q/woRQhCAo+Kci5Ndv8LciBDkUhCRLJlcNzjK9978UITZCUuYcDCfQdcED+elk
r/2HTbw1WgCHPDS8oz8VIdp/wIejT7Cw6BZZmPVfKUKIhfvnIoRXJ+NIA4MFTfqX0cCchZmWSjy2
mTlfkobocpm4MA0JvWGcamdeB1nHAUhNFyFmvhHxko/Ctpt358i6LDF+MiHOq7aagEjWjidyY5fj
GlJwb8VFfgonHEo9RQEyzaRutmZqHrJ4bzrBkkW5Ce2OGNLEtzsIJZmKCT21b0M8ZBt5Mk+pkM5W
RvM1xoDe4Xea5nn0akBdoxxc9bjZgTkBCnHv5R/ljDVLrtaDydoSOk+ifxzsSPHsLuifBibyUxcT
XgzWnQdoLc9oNufen4uY8UV2BvA7U3DFixCLb9CaGiVNcXCqjxLmT1EmH2VkMdBkZXGjJGUu7JDb
FN6bINnrkIYLTTvNxjYuu1UV2quyT1zEJqHfthhLRuwSrZqAhQRmDKqArnXfHjWtvsxG+JEOORmQ
04ujIMEytXUcwu+xmxcdb3mN4x6ynK83ytPs9KeSeYWYs8fAth4BvFyzHHkPA6kq+q4Y34dEO1tg
JofBXlVZe4yaFgG++OiblIQMfT935HjFIHiNmPW7zIaPZJBJh6SBOhOBAzTbiKarPBa71Cw2ep8S
EV5DE3bUjAoTfW6QHcosfA2Ld30kRsTQX6TJvjsxxytNHzu/tbuNlcPf4DLb0HluDeMckNc5o9ef
66ZbV6ZsH0u5fxDUnULO3hvCyQHduRQRuwwNaSHqTVPX2zkmZbLv3hqopIXhbLq2n7wioZc/WNOm
NfahMl9zUycFKW/3ZkQRLTLTDdvg4oQBgULD2UjS3WAZF1q5b0Ppmj2s4CxZOwaJ2VlLm9+S3I7M
kLHj4ywH7T0ZQ+j1AwAFsBRaan3VzYsiLnngnMp0wkMgXZtgK7dKtLYmY/Kd6rmK6cFOw3GQFwa1
ThFUtQPxvYU/RhZJNBYqGZ3vVgnyVRn4xWq4HWJ8N70W1BtzQNU4yH5E7ourJilzMzn5phOuW+vc
bH3WcTjnJOKPQ9j6ZUK8X9yT1qIa91QlRXewSZEqI5Mc8gr33WQbnVc7w/hoq0nkiUEIV04NBhgp
TgWONgCpZUb3hfWcBWyaupYdZKITLa3+CsXXTLFGzO/DuIyHDOVV6d9EfYx0i4lm+1xj/ggy3Q2y
72r8I+/IOYHWfbdDhfbbXJ8HevgdgWY2EbX5NcjWjlrcSvoXaXQrI2o3yzHWkda4MxPOLpvd0hKf
eW3tumncpwxi4HJscqN7aNPiIw+0e6lFS+SXDmhZ9UI26//X96b373lceHHT1vFn+/PuggIXaP9i
0v339mSvzIryf/2P7H/+Z5PGX//6b/9lQyIlgEDqhWVvsYfof5+v6/9BrY0UGNkv9IDFdvfXMzEw
SsbuaMmYHQP/WTaJv56Jl/m6qev8X/6LlPi/tB0pNJV/2Y/g/ZCW4mDbYF8k5+CXVnMuijhRooxQ
QS1DmZPBi8lrjWrcBO1CvsWLHmvTsbBTDzdDttbtCLNVMmCl0qZDNpjJtYH7nhFJOI2Bsm5HOBvs
P1uBTUhqbcL5Zll2ZxMoDt+MVwFwsje2PNTbUspeGnVxtXHuwmo2MiHjGxuQzhPNYnuDBYIBZ16L
XOdM6Tgcf1tOMzUKnUzk+162NqodARzvCE4yWOYNs5NXdcfqFDQaZ1oGj2U1Reuk0hoqTflT1MgI
ZCna8XqAFxb1Y9BWwUoqSgbHLWYoMUdXGVdYPbPThpJObzeN9ZXAvJAPte0XHDlnKRx2Uywd2Bx/
TAVtV3KB7TV9jOggs2hliRGe5hH6opG8DE6srYkQ46Cr8wxX4YXlL9hWlLxDrYMpqEKPtxrU39zH
my4O/UaPLI8cYI51UTQehWLHLl97iIZlazPn9DkJeOnDJm+KEZPh2KxrMa6LirZkTxM51PE1623C
ga1ZSxqtYzm1rZXR9sM+flAKs9gHBhrcirCrnl+8KgTaPiYqLd0YxIojs1flBnVs9yNP85NGH2KD
vXCrNZGn5ERMd8RFx1lMulZstV5jT8GqrfNvmY5VPBwN4Isla2SbqN0xyp+Cjt1o0DrhdXb7oGAx
3mA0sPYiamxIL8pZ0IJhjtnt9QjFdDcYayXWFr+MMcBNq06jVivHsTRDriEkF1mq820g5Y9yjZh5
LhsDjsu21ST5VmbYxjpxU9vBOmlNRu97NF6luo49eR6OhkRF0pnFuQwsgp5bExlmUF81hbPZyEeg
14IRgqKfkjjIN6MRo2ayqbPAJhs3yXqerN45hVrwUZuoHZo4w/zHX9W1fLjrduj4BnN4ziryWlRl
tJ4GbDdT163LYrLYdu3gAPmJnNu0BRGUoDEI0++TXNPL7wl8KWrjEU53dciTbKvJpPAg1mEILJf+
1BPiaMexDaRb/qzx5Zu9wmw1UBijj6TlFlNGUBYpePJgXNSeeDhNc8dBB1EUyOxKgXJR60L2ewlR
3dC/tXWfuZlUPOqjHW212fhoMvsWl9Pn1D2E/YT4Qh+DTUn+WDjUo2dHpTebsASADhBQyBkoHoJx
Pyh+nEnf60w/TOGlEvM9yrDABrgCZzLX9mrDADtVsQM3hkNgEdPTZDY9Iy0UYuWjW2anraeMlAI5
ChjV0bF4EoNmBRhqtMSoV4oWxK6hc9KNc03myaue7A42lJSGyMGcck+okrNVcgUsDu0M/jojgzoX
AwXnpbiOdoVV2SpC3+zDJ6UpThzLBVHACv9bDZFUZNMlqeTBz610m8jjcAwi7uguQoqYCEwLM7bS
QGIBq+CAZVbxEhrLutGpJ0mD51fEwTUseturgq5zg7FTVpJBqvZkkjJROukqa4i47KlRiAu6TgPR
eHEzlp5R2T2jjzncpCLeSkVNiSPzPNajvBU6ZYpT4Rsb0xSLqIFBtlUvo6ndJDXgtCxN8MRK+gtD
X10mFa2CU9M3i0ZUEsk0GfQ35WiNRGdRyeKuRGNyddQQ86Oc8vTgPJ4gnxuB8hwUJpLiuXsa5bI8
ZS1xfRXv+tQCHMWe+gkKrHE5oLSMtzO31FPhLbGuzZhvFcpNYhP1dZl1O6sbfyQGsob5gMEbvoqi
oMYsNHAwpCUZM6IaxyTPdC791qCmLIIEMUyu3Ycqu1I3M3M9NtWgrKyMfaJq58/RTB6aOe9WspED
hjhIU/o9KBvhlSPaAn2cjlE9k6Ey77Mc76scTqE/JwoBN2aMDc7E9loN+VPTTW9z4xSeHZcmYqCN
3jqv7YRJ3emi0BvVdmuDvXONnOsb0ng/yRhN4vGmCqHuIOfncDQUsqE4E0WlUm8zjlPR1On8Yp2q
ZoC+POhoGyVGQJWwH4SqsEgDv0NmqvDQ4qu2aYca267oiGzcVppM8ldjnCPbKXdORw679GhGIC4S
HSdrxrdesgjzk2LshN285Qnp1YkFnlwOun2ghuMhVct3kyc8sdS3RktaKnS7PnxpXbq32qzcVIQx
IAOR2T50vKppStRGbhd7cRCSYAkQqbNSJvXgTHRp4BJ0CHV2hWHTTG6qB24niaq8i7S1RfT8qpLC
9DTn5ecwV9N9ztSHziLJgB1l184NuTDysLRY0n0bSsMxp6FrZslT3WqKl9FKJAoN4aoepXSz0WOR
2zjSGHemOPLpHxm+VuOGawhzlMNzJ+HBVWvdl5cF38m/t0ZYQs5LdF+NKEB63TxlKYMkorrMNTT5
lTMqiR/oEv1r/sAqCmOmrvDFcGrnpzneZU1N+mzjHMVkqSTCqJ5uN/iCrOaSSdE1GwHlSWmUY7kP
Zn9oI7TiWgLCLddfVSmON3nYqXs8+cIdKqF7S1FQ12WysybKFlYxEiMDQh9pGxC6JDeEyRgKJLZs
pcad7WlDmO2NOHjpu/RxRBcUdVZ7LE20gC2GZo7NJLgkZMgdfvvFyWidyXYB0m2WL8LJ/awvmITm
yp4UzKY6y/j2VlnFIDGKrY/QGneOKpWeHsz4QPv0xXCKoz6YX2n7PNqN4EyKDC12fnQN7iilTwHc
5tVHmJnHPL3KJrRFo1timBWJHOI+Zt93yt7xhTZYfiFly3Ia+KAYhnNRd0c7L58e6r5E1lOoHJ2y
6jxU0qE10k8y1NJtqGhEyDfA0nLl2E/aqdZr0GXmbbZFTQWYsghU62QCocZCxNwhMjleSZeqDL+3
dfIhSLFYUaLe8+DU9TAiDJz5tN+Wl1EgFa+oI6ViY+lqvhPGt7yjyBTU+IGr92H3LU2GS6gvasu4
3Q4mh1Mrn328w17GPp6M1ArxrBReNCqXUEzAvRv6DRzxJDgzsvOU0UpcFWa5S37YVridjPFFLfsC
qV4a00nhRDXE4ljrtnNOCs5bSmTvp3BxVpXao2hJqBYq/lDT2qcmGvc4aj+CaZR3sVNRZvSt2KgS
5UVcjd9oxhyqefaKiYDUerykVlLzbANuKW3MsFLKcysnfbueA8135O6ZeqoiDRhLZzY47hyVBCWZ
xg8z1VaWpp/bsPrkJ+bhrXKKW9iUI/MZ9dhYCRCESJRkM9cPmLIpbkoqZZ6XUwLWIoi0rRI/Y+zf
JMJ6CeJU3ktWqG97oYI8sKuTXSb3yoje7aXvnBbiIgZEgWWZ08qd+yezizdMy+DYFccyEOnBhnRX
o2CIY2RfuZ737tS3ZBnNtJM4tlONxy3NlZLOj5xrYiON+d1EvjoMYboXkkUjiOhti0BiuQa2J1cn
I9Z35ICZK/ZQzHoZNhhDWJGvEW6UTUjHe4SRclYxLko39sBJOK/PU4kQzrLx7PKhrobJPkpqe7EL
ABCRVV3iUP3oY3S0+VAcZpsY9ol5wboVYvKbvv5eKe1bJ81gOK1+X1sowdgnmHXpn1n/JJcqYVBa
FLmWrjfrviQyep4YLFmhCFEjr1OUO35gaYjMRPelG1AaMxvGbtRmsRfWobyZddmVI8THKaZL5LAI
fe1oelTnwneUSvGc0m43ZWO7hZzwXfoIlQQioaOcRYQomtZ7Nkn7qY1xEoqG1KRY2Ti1QUhFQZs8
DM1pO0qsLkZ1MmVgGkkApwQzwWwo17A2xK3kRoZWMTzk86um9GJT5X1PKVR1j1mgXDPmNbchrZ/T
3DBXSaR/ztG4PLPR1oxbZaNpeCpjWXKrJmHcRoOKGZ3xokdoIQigW2XyqK+jrED1kL5OxfQ+wGpY
hcfJmDdx1LhOVMpe0s7VVpZ1lpdKcos2eR6U7BFnEZGswWWk1qUd4066inWQWDDRJZuWPkrQK8ra
WDaOMONziN4HaoJVkcpHuVLJbezIQVezk5n1SIXZBfXsUxTVSxjgHpmqDglI0gUrK2daJyfXzEwu
JUGPXFtBmG6ESHFObqyJzw1axbzGdSAZmLki80Noyw4fjg80i6+KymFBCblChh4oUijVrExSfYrL
fk+NY8d8TyeAbKWje17VWsjygCx7UjN+AifC1agCXY0yVT90IKEl6NCrzITLNOc2ZnQSNNteUbeJ
Fcc7pUazOKQIb9I83TrCwVmJMdi3BidzhZmp+7FfAv1UMrjtPHezHpGrVoLSzJX4ZgXat1Fwc7QJ
T0uhL6OP4nGoUUJKBe04S94q0fcwGj/zUsFYGWsAp4zaLQogfIYoZ7iz1bvTcBmsAbc5n/aFjAa4
KOJ7bPeUSKSYxrQA4mJAsxqwMhQZI7Yy759bnAO7yKoZdxpBzxNPGm9Ep8yfJpMRr20flISnMK0w
g6bZk17UW5Fmb7L8MLTikVjUwTW1WkdIjVtWBUGg5iZK7Wna96VN4EKgb+Uq6tcdSaHekNQ3PYm+
2SmEIcMcOZ+xvmc1qfV5/D7B0vE1reEIOY03OSZUWuXBhXcNt6QEiWNx5hoQ2WcpGuSalYdOBm9S
ZembJYFNluHySE75VVrpYxHT2etz0qY7aD5gn7IdvuS1IZkPQixzzqT5ipFJdQo6dHkiYSkTDJ4X
DQBoSXMvNyCWC6bWNTrgtPrMkonOs96hgQ4ec5r7XTaeUtxlXtc15rYaWIiz/pZEc7Stl/evt0pO
4uPkIOEmu8GRXmG33iPbOKYtt2k9dj+qvA6QzPd7Oyg+CX6k0b+0zUe5Aqyr6S+q2mpIogqUqUL9
3rXZtRyBUlhU3MEUhedUo0Yu5+SiCRmTVWispdB84UWymnXJK+swKfMOZcmkz6de6wEE2/Aamlbp
N7NQPKuGO1MW6sFy1uEI6mKokcItmavVYGDuadHY0wRYtVZUbZJOYXNWyKnrbO08UR+5tLcnWpaV
xW6zmDaYAAspEwCUC0FMOyRXSX7pHUEDJFS4kevK2qWl2GVCqw8SCoIElPlcZEcCFx9ogA3bdOyO
TlDfOB2TG2C9KkF3EGgLutD5MZmJuQ3M8YHCgIJR1R85wCvuFGkkUadv89wxOcnbc1ZbL6lVFlgu
Nkn5EUrilIv4rXJCv4gM0u2DIN6lMruBIeSDHaqnLOmOUzhciwAUW2S3j2nRGxxwk97nykuvt4AG
GzXj9b7vSA6oQpOOE3NIi5mCIxSKn8Z50/SJHbdXioukmWi/xHs/2Ss7F9NaKxrmrvoyHEHxRQS3
YRM+Ur9MlclTOJvvHB7ClTrr5EVg2Zqk3mfBaSioZjuD/KOhLByYTM4mWQgCShdXjpDNHIms1fv7
3IinSRBaVtDm8SKFia0z2+2+cZhazQLy1QSBM9QJCB2y7mC3I8gl+L8Nrz5PnGuO96Mc6AsNtjC9
VLUepGQIXSUXdN1ihjCoKQ0qhqy9DKr2bLJ9IcxGkS/V02ruIhpuPOFVjetjrCW/VHM2vC55mIDt
eJFESSML+bsFiLy21hKjWC9JAe5nnGK9OdOrQ6lmL/XYr8NaSX164E+F3q8FUN9tStXAEbpeWxnF
Zq+1lp82h1lSP2YDoZseEp8cpxBSohy5qx5WfvghtxWWAM5NkgXvV1Iriw+A41bCLoIrIsn8MAiJ
YC5Sd8nl4+lAMy8Jc8uq/6BAR/JNyZrdoTEifpiTcE5rHtOwIjagYUeo6fCkToB4EgnGqukdzovB
edKl1ou6RGUbt19y5TZYAe4KKQFh6iCYDOsXW1Sjr/bBc9N0b10lchqcHWcFkmc0gNqZ9tho43zr
shR4ywJGntr8QNtm3IwN8ZwGugtTPSNeOQTBiIOinSIvHY2LCBWEc4NMB7TOPpVBYzW1Q3+wsxf2
DG5kFL0bSRq5Gcm7tLqu8kHHXNSqo/0GW1vDz1T2npNg0C/sfB328VtfcfCAX/IQaInqB4l16gZO
imU81mtJDx/bEgmOk2nDymDbhtslHxsIaUFS5RsnVIe1mStvyVw8FCQB7/KexbwTyo6HkGUF+Qtp
y99FVAbsAjSJwH/irIGqEsYyyoIWkB3iIC8wayqVQOIdNgCsBwZeIqFV5E3O2YMo5nE1O/Sipay8
d2WgbiaNsIRZ5Muh7TOnxUcgmA3ERQnu1aheSk0j4D5uT/qcKus5ZHEca7GxVeSVctKiPq37GjJa
u3Ykx1lLzsQRu6w3kk7HKBiH9NQwu22ciqZfg/YkGUVD04wenx0LQJmJtspCEzcq/WulHkrAPDMA
dg2AW1rI26AKSa1FSjvr3XtSpuBwb1XS46qUpgXEz6AvVGnpxEubWEu9IXwv5CA9KSWIITWgTTGP
rOAD2E8nUDm4hy3n7glUT95K6zG3Iy+Y13UeoiliYJtiUwqK7pazSYewPWmGoq0LzhVGicBJKaLb
2mWocC9sbdvkLeQJVZwGuVjT5D5ECi2HYIEEymZxbVPpu5wjqUo6a3RDW9xmCWfooLx1PQ3/MkCG
njjK9bff2ZyYvSKLYrp9Gj6wCaFbw/B6G7JkBprcrmwLrn4zBTEymZAlHZGWHAxr1eQsydBALBO/
H21DqzCMhoeG1noVR/B40oSn2Z49es3bvuFsQz21dxjNbk0HeUli4ORTBRVdFOsYt0zxKMvFtYtH
wyXXtvamJFnPJYEFqpWX+14BcbJsV7HMJ4db3lMKfViXfXtW4n6vpIicpHS8xtP4o2o1vCW0ay3V
Ys9sWuCIgUA8Zo2HCc4QTe+B042ASajUOcUvG9Nye7h5Lix/YkKqlzirtax9i7t2XEtNeq51lGFt
2v+I5+KFgNrc19BKBwxGkc3M9OGld6FaHI30WfEJoT32CZIsJ6A92hZn1Y5PZSxZ7oIx7dsvWQ6f
c8Yox2Yu3jJBPD0L0s0ezfRg1sUxsCuxyZEGxmmdnwy9ealkdOhGFCVeJv1fjBFP8WddNuWP9r8t
8tzPEtBiHEbtb/SGv/9u6z/4v/sHTo/r+69/4B++YfPff/ty+FUu5Ip/+I1ftHE73bqvenr4asDH
/xUdsfzJ/9Mv/kVVe58EOa2ibNp3eqjf/2GYaCEUIYWV2ZYCPEhDBvu7U0lyGWGJ/jyN/Jff4M+D
yQWNTCwrLhOotSZWX6aMf/fAKBYTUDIWbUZyS5jNX0eTgNUMHDB8wVKM3zS5fxtN8iXQbwwsUdn9
eWr513flL0QF3tB/66FVlsHjP3holwtXsTovDFQuHgHQzyb4nt4u6SB15B0OIeaMy313JbJtUXuT
InX/aXb7lx/+Mwj0NzrH7/2wX6TBkjxMYxIx34o86cykHw+DfWXR89ptvU0+FuNC8dIebJKk8Mxt
KMau1kO+iZ/6jzRUveJwJhuZutILcGh8Xv13iDZiBc2D12us4dOEq1Yi/ioAE0MQ12LPf/xBWtli
7E9Ij6Vls8o5mSIPZeNfEvl+/wK15d365wvkk1HJZLK136w/P1l7JmUyQiPrcBTRJ33IIbNvGDni
vickEPcEF76GotBvcWf8htU4410YdrA24DZxePn9V2Mw2v69V6P+8tmGGo+X3tPqN5TnQve1i8Xc
ZFzrNyv0QouwkiUQkY6Wf78/bL5ggIyutrFu5dG8sA1Td6iXfl9sXzg1HBERHeWLAo7Wo55bQCiz
q7jYFpVn92b7h9c/IgAtUZC/++p/uVn0UpEHFMkYmvNNA3bIJSaPQ8mzSI46AhK8H4hd6h0fdUxo
xWW8GTDuTWKBxVbfrWK8OybZu9Uxvrc+LVB+H570K5RtUhuNU/I8uoARIEaNvrXnYLh6r38LsbW3
5hYG3+rPosF/+6D94YfBMvDzgzZmojMUwa0xkUxBt8Laapmb7LAqetTH5dmkB+wqPAvQm1waTNh2
liswV8CP1i/tknlMasyLdIJmzX4snaTTC0U8Y+dP1Vkdp9fkPAA2EWfxPrEtX9X1+fdvJ8QS/+oT
ge+t44ZF22//8om0kjmWqclaAcTbw7vECA8fk7xBf/zefzMppbwSXNb0oJ+crXXElxYlPtOnGzFv
G3CFx+jaH9f5Q7Wi26z1K5XL43JRFCwUs91D9LisDOmmPcQn4wFMuPrM0+MbhyUDOiqOeN1s8N5W
dIXUV5BCbPrDRIP7One7+Rrr5AJE7mZZxnZYk4BFLW/jfff14JBtsEREW6XfFS7DlpV6jU/ttj+E
b+Vpia1rD+hOsU49iG1Sel30bA4bw0F58Rk9zD/GH/kOU5lvbMid/cxfcQqvjjE5g7voMfGIOOIp
yrck6pFjaO++JHfQVlqztnEEEXyAjEBsvvNuqGekbectbMXdcQBv1u7VO2G20qtOtGG8cfzf3gYk
iQQJfS2Oq2D1yajfrYmyTN6/nVnQAJMv//oRNJtq/VwvD6C7eqdjsdLX+KFUmCTlOiNor6aqXqlH
ez3dVYu1UT7LG8yFHfcboCSSnzGMu4YnrW/GlcxIYhh+/3YxUdz88/NLsBbbKnYV3J7/eMMz3pvQ
1SyLvXvXvPWdFGkVS+LymZTu/QPczKYmC2N934Epqg/2vdCxk1+gMrrBUfAuLXyiwcu4rV8KzGyW
+1WvvhG6WHmr4/vZZgGKDtPkMawhnYVwa3qvWAyz3q/K/R9cy79ci366lkVu+tO6zrzCmrqctWg5
YH0/BMy7tMf0x3BLPO/EIItrslz5McYL4iHqWZnH1P0CvfRAqgYgnXu8qr/Fq4d+9SVf+f3ug/5z
uGMZ7bwX6sxzieVxpGNAUIa19111Hazc82bc1JggwTP8wTal/6qO/XO18/ePZrncny6HNkwdZyGX
k09bx9zNFZO5FUGQPH24/ZaU7xHTJElBuBWXME2eEP4JN3Lt0+GupI18zQ5MP475bnZH4kL470Li
A5xMMDyfRbXlVMMDORZrZifHP/g0/uUu+/di7dd9rR5LtY1pMPFptN6S4IsN/hjNlcuOm/55x9U2
LwzgVzz4qXttPEDS3E69y+cReOmT41+Xza7z3GiVrvXD0+OT4PEuVkfyO59aFxih4r6Thn5O3O+/
/+LJ1P6Xz8XfSk31l1W0VIo0NBdBkCLuZFChNo7cQ74C79WTVIG36OlyOq3X3onUdXMV+kvsurkz
d8Z5x9K4RXNMHdE83ROvOTX6Kr4lYCA25VcF54uebLnNHme0Lpe8dPvGDXYhy/NVxz/5QSPEYq3r
+Zhf4xWP3cy7MfMrZtaNRCbSp/9tISaKZYFiZ2H/XH2Bp92sPsFA7PF1cnAOuT0WmMbKAvXoOxuC
XfAQRgcw6dt2057krTtcpp3KnSut0a8RPR/4N+Nign71f6guKaSX6LSFIHhjdFG4SJia3WLipBTy
9Y/4EqcuPsXHx2KTXoqn4gkGLPLg8FHpTxYRwixx6oo8ZeIivKVlf4gvqQehhHjwP9jwFG3Zk/+p
nPvpRvtlz25sQ0wO7WWK48rfdv526yq6/5rYu1d5/zoA0IIK7/XhRMztUvEh5Wv4CsKZ5emn9OOZ
+WSkuCYHDQZj5x2XRx1EFt1jN/UeiZ1eIG396jNb6cDCX2u/8lj5l09414LllEGR7bkPV6H7lONJ
du9fDjtisw534z4vV93r0Xkj5oe/Zv5v7s6ru22r26J/6DIDHeArKsFOqusFQxWNANGI9uvvhBw7
kp0vGXn1sBMXJRQLcM4+e681l03ABe5ciDYUOJWDlGojveC/5VK+rNkuGO5Zozfs0LGxkaUg7c5+
6UvuHB9nZV7d3ESrQ2LR7Oe5fVzzv6Frc1oYp2RyDlbEEUgqH/j/FqcKNL8VaqTPrs2/eYC/joHg
FRRB4lHFOV2Gz8dAAqrwc4IhQMIwwRP/OgZKU2jOHJ0qR0TCI/5SqAKmBYQ4PeIHzRYmw0/Hvn86
Bn4sOj9f6Z9e+PQcPu8IJ6VVxn5UIjt8EhmNOyq99WPMFRysxSOonyOMEI82vH0PotpicVf/LSWC
rPe/uds+PYeP0+OnXUnNtaTqG57DuKo36fI6d9XFbjdeA2YAt1hYuo0E7wN9pxJCfVkeTtYBZToU
yHBLSTNlcQNB24z+2by+Tg/Qb0PT9PIFMLvMI9B4/cZdNW1tk5G9N3dk5w23p8msCVhxcIg8XJ+3
U0Y6t3V9O8HxZqb7TGdJcXad54yW99KYqZdZR2o+y5VXs+cT5euEKvDYXygN6V1SsfB7yjZyFeds
pRxOC3M7X26bbdOfrIhIZc4aAYCJbefqG20HdoClFgmXueNBT27iXsNIgGowcwy7WrUT9YiC1asW
jKZ93fHu9hn833w1e+pwzU9/TwlIwNZU9A+2cny4rM+ybnbEOmfH6ZPylW0AXukejcany33/7fL4
cp7n8vtlfcRcBRweAjytk59KvLDtszYU+MQKNs/ruVn5fACi/YycZnoVgW3Y0h7UAO83NYFVW5B2
RE79otsy9jxoV44X2owaxofBUdHQRBhnTF4Ikrp2wcaTeXxa6aZZmYYvnm1H0p0ucYByFnduszit
ZgwYSUBrkSqZ+XbaiebkBaJvCQO7xdkrunWwmn8rP37H1Qz+PnBYAWkTCng0Zp8+3l8osYqCxI4P
+Mtq9usD/Km2J1AH/MqUuvcnGfv7ajZF7aDqJzEXMf5PHnSBuC8NdisKeHlqObG6/qW3l3DLk22g
cBlNYvn/spqJv+zbX563Jv9UYoVJfgkatcGju1ROTinsmpgQEscDMjnemKfI/233N0B52O7wO0yc
XkXhjfnf+5ssEr7EW/v1ivjlAf68IuZ/4Puf0/eS+AxVQeZi+0ElAK9DNLgoC/xb1tkyv+9vHxhD
WRWADn588F+uCJDrE+oHZIEmExX9X66ICRf/daX6+sInU+Ln/U2M0PQhMVI5MOAM2jHkq9/vAXKc
/N7fkc3g5HbqJC59ScuwfVga1HLMNPgx4UIeW38GUHsvrrvOr89WeUNcrjsd2grz7J997f6BJUs6
m9Wt4KrLCbQt2LlzdjM3drtFfXdYOOvxMB33OhuYl3W2YQ9/44cqzyVDdwvyiVNtQn69UO7RGTJ9
QhJt2BufPsK/WbPxff7LW/HTVk+Mgh5c5rwV9flNN+Pt1IGSqdL1tU5pT4YNGJoeehs5DtFdsWD9
nnFoZ3uKVxFL+HVoHqltkcJybKdLxXvmA3eFKTs1Xq7ZYGcn6KS5D72oxz2/FO9Ht7Gn70GzIWbk
K9tvPTs07/jqGVCzP9WsBAJb/pFcTfM6so8zyuKRjpfjj6ZrvvGG7LdEVrK3PiD6Z+8c3DWDJt79
0VH4iwdoxiU0X/oEDxMcRuJNrvd94+JaWQyLCSyb2VehDRnSYqbm7L277TIBal5YCwIp+b/WbNoT
y/aOPby3HrahtRKOTOm9wVzQezQX6+X0uXiGySfTW+Z2RQrsUrXoiobXa9272HMPJYP9hPxnC3f+
Vr3trmGSWcFqwrbkFpmU9R2IusVCh5o8t98PPOA/f7RTTME/XeQ/9/LlZJ52bZNhBEcAnNt7jyKD
A51zR4+hMO+mALw756Ey54uDfVjcLJewa5dchovIXLz/83MRhX+5zKbhxuc7rmrzGksKTyZeBf1H
sxAEkQmD57G3OYXahtc5xJ3Tk7o49+WtbhpehafWJ1Dp40iEGg94UuaIhC1SVRyPESx7LjBozTsg
1msKqwtn+Mq582p6ad9Kr/C1mJIN1or5ki/KqW/E9bBFG6i56hNqNHBWnSmYV9YhsLjRqG/5T5xl
aEF0XhBpcJfzgcf/gnH+KIO+FNdfFx+NVe7zW6HUdTeUNXdcETkn2qRhbN0/DpIXv8Eajs3NaH+w
+w/p8kRhKZuPc47N0+qDKI5fN639iNkHFDNCUljWR29qXdB7WXMT5Cbn92lZmd6M9Z1ypV2tu5cH
pye0FV/OWr+dAD/IP1zRqtfhvmTRqn1hukH8udc71dPMS/e1X2yfDqJ1IPzhlf6WldXcKB+XxO9Y
N6Ezk9h9mIYJmgDu/tO1/0vdpAkzeuE/7ZK/PsCfu6RGRKFGkLFMjUOk8VRw/blLTl+RRZXxo64A
DZqKo++7pPQHDnuFXRKlJsO6qe/+vW6aviSwS34cHA221v9wCNR+WT++Pu2PtuGnAxjf+3Kp5qVs
dYm/OvmpmZmv2Qpdodu6jTIFKE0lvsTqPl2Wka9eDUthyR/iJ/ZRGOrXJzvfgTlT/HZF95BuPB4H
h63Tn937LiIrfnXDhXhUt5yizhzC0sNpF0/LfJv42s7YTdTKejObIwXqNp8+lr/Z+eb/9vJ+2viy
Ok6T5IzcsEeLRCHA/GiaX2Srgr3pXufg9xi1lmhwqiIBlhPj2aNxmy3Rq6aOjx/YnqYYDNPsfG14
MOmfphXMo+22AHJampx4TjZtxN4iL9B6eTte7yL686xA9MkMy6FlnZsvxxeJCWtjrh8e3mNgoCYk
eTB/NovwtFN0UOPYiy4SaNTiQaq8HqrrijkmaK7f9X6kVcBInpQLDhwG7RM+uP9dtWr6TBS4Yz9X
rX/zAH/ej+ofmIbBVZA4Lgnf7ro/70f1D1WfJrgqxAqNcwln2+/3o/gHR5RpeZAlzizwvP+6H7EU
TwMynWgjziCq9t9YWvrPtmGeuDTVv0gnyTgXlGmT/XRHhkmPwbVSoPrWeMvFAeLzGGte0YdbdMR2
WXR7nGnAoMduG9TGVRbNtliktxWCqm4YN/kYkPw1HPM6f1QQqqEw0xkOzcJFNgiAciizzvGyqbAd
RtU2PRluFzGy0vtd1dxnGsOib78oo7KIo2pBLnI8Q1E+my2LUHaauEr8oDgROpQyz7vgcjZLBY/X
7DRbRoECaCiq3XMZObNWf5QDr4thwca3p/l4zIVcNsW8XxnFi5rORaQ6BqjtYY+CjskOamMrbq4L
xpB0BCqki2MSmRdEAwISn8lF414qGK5Qhy9n7iJJmfIjM+3t0spXSvku4u4t+uIx1OaNewpfzp2+
PZdzL6YKyOXorlapIvN6jYZZt9s+B7RQX517ch8ScW6DSdsG+bA6d+kWv+JlEcij4JwqNAilvpsF
17JckC2tRCA5ZYM40Dh150p+m7XaLhYIOpj075nWPZ6q/Mj18nju0UVm4yJIpOO8yh8zWV+RcbJU
jNhvsOpByXBHNcwW5Sj7l/a8b1P8SYqwjxPoJBrly1DwNQI4TqijinDfS1u9PES0n4d8EeL6UvGu
dPVzAfZ71t5JRWYPhEjnxcB/kC0ksF36cOyJr1bxH/FkmsRrZ/FtW52P3XjBXnyfTjbU5iXMUjdV
24Wk1n5cjqsKAJPVDojrWDV1tXwLAXm36ViYQolss48WzWm+vURdaWUhQmcDwm7YvYXSbaHMu6tY
J/Ysw3LWiZMPeYaFdOjUd0E30K6eDE9EqKteJkVs32yyE96mIuI4doF1qIbvrSGtxiilfhkKryl7
s4QhjLLaLUKdfUZDnhhwWeDHTssWIehJeJiXlSdkktvo9b46STfCRcULMgMkh382mGeu0ciOwQg+
65EyGvIm7+fugGltsgr3Q/xSDny+Oel08TaI422eh0+XVL7Sgickpm6u3g4SSogyaWwFQtwlxpLe
mJKQWpXAI8xmracm3C69sGp1BoGlvCLE4zj2fhP0z6WK6ph2laJj1tKJd8H4PMuwEchquiBW1M7F
0ilheCgSzlO8LrNRX5zQGOLlcoQWA/Yik7Dd6PN9q2AclIphM17Sm6IL1uMJmydU5abYDiNm0myw
NQTyJaHZYSzeDecbRJK+MK+wXWH/q6qXPrgwOEEvWwbG0Rix6p7Ohj0IysOpON9kHQzw7vxYY/Oj
nNkIUuk3fbKejyWxi50OUxuzylDdoDOhJO0kp5NxbA2BjScCJ1NxdqHGP6VZYc+y+4YxjzFHdq8l
t2M2ugmg/rQJYUyn4uKi8GlKIfHH8WasNJOg5+t8flqFWrTS5U3CcPciYaya+CrMKuW+WFFR+0M6
JyY8j5/LscK5LxPPPUf4d6keZ1g/VkLWL+Uh5/Rl3Etq6re0teNuSmbHm5mFd/CyLSyG2zjvfSGG
mgszgLG8KPaWiPBYSN/0TtoxrruNSkWyVALZ8gsjzZnChYPps6ogu2gbvOjgauLAORtJ7LISLaJL
v07TzumlYNuUl7nbyXqIVVbYGLmxGsZ2l7aqJ8X0Q+uAhSuOZm9DHt4Uw8gg6Vmrzp6U4EE+FfDO
inV8ftEw0SAM1TP1ACrv/hQqXqvHbj4kflFSN7X7HttSMBbL5pzs8aPUSEOHlciEtyAPPVIO5350
YkLao2SVastWys0MhBavB+1/h2tUGhy9FlaagpE9k93aqHU3qIuFmmgucLTHnGWqx1JXi8TlxPVL
FWHAVLPMQwbOByRvI0EG8VXNF1Hf+KVelk+xIXn/V0ep3oUXnT5DcXLPNemNFYbMulCuLtDPEh17
FwT/cZj7BXm0Ek2DsPc1Y3xMIxzyUhhelfiS0kE+an1kBhqNZYmVrQsfkrzdKnlCUxiisTG8B1WC
Nf/q/4hClljx0Jdn5Xmvj4RVhJdVks9QxpJlO1uVYfIaKPI+RVgkXgZfDEgkCBcCanicxODps2t5
jJguBtzRmRw+RgjhQVcQ1S1GIxidU1Dh8Q42eVc6v2tZhkBI4/ChY3Tm+MEA4J/KMgUu1M9l2d88
wI9mIr1Jess0hUGXwRn8cUya/yEJMkxViRWOnuHUn/xeltFenprLjO5Ic/96TCJJhUR4+GI0wcGP
qf9pWDZ1o39utHx55fJUtn0qyyrZaEajVSZAFaoNVBEJoh1BGijM2mfoRcdOJO8hfWvnGXrsZgHP
1R5UsLidYjUX1crIDUhAHKaXS0ZAB+kNs+Koquyzc6N8kcXicdapm656xQ93PCuJXWjUSucaHwPM
lfy9zzsSx7PF0M+9QiUtXgJ01uiuBAVDSFhpxABbRSLfDgRAFPLNKU1s7O4ehfAK/soRzbBjDJjz
2vNGSbHhwJU55W5UBDdc0Nu0cUUF9qfoZdX5SZBL51KdiSDpnitFeZxF5OeKOjQN4tBn4JMwluXR
q4EdCcQOxm1MNHhG8T0pqUfevbBPwmY908i1DukGsmiFekPxEA7LDBceb6Edt/mxkQscEVDALKPI
j7AKlmmZK2Y575kPdT2S7nJ2cxaDfdY+ZAJjN0y/CkaOyDhIhGczwHQK/VBnbDyZiLMpj7wW80Xb
QLFmY+qAQwULOQ7fSwo2s+7r20gpXvEZnx3wimYMD0oVyuOJN04sw/Wlq26yuCysrKlvonOGwwyW
SQ+D63LS3WjIHCkxFlBnHotofhhP4w5Wb7UmE9s6R5SjQbqWxrU2yksJhjt8Ndz9FKggxOcz9Bzx
xWkjw24E3DJlgodMmeluqmWbvLzMnE4RX9szJXFYsAYZ0lJG2FRl8YOahvRIMYi4WjxOPtfWUdvR
aypjrQJdCeB8BBmGtZ72X4Dbo8I8EbSIT2HaCCBlMF2uQAfD3VGxH3dOneX34Ogfs5kKwqB0ZOwC
c/WOQ8FbU8m+VnLYJwVCnPXmBWzjnHokMZTH33bFQx4AIBCg7/Qrh7N/WvEEcfaxcnw+iE7ygJ8e
4NuKJwl/oAlAAaBrtH84b/5Y8aavTKIEjpykParTEfD7gocEgKOhPs1xUIRL/C9/tYUkmXwEXaTV
pKrU0v+lL8ST/Hm9+/K0aV19Xe+6k1SFWo5kibi5Dc0SUpIskK6OApi/Nh/vW4SgQHyKDR3lAG3O
4N3K5ivtjcGc2Sfr1qCZeDFRa9oEztJz78zD4vU1MskekCxoDp7i1c7Jz9f6FYXllDBQm7tCsnY+
84BJfobq5eWNuYtF+7dPmULgfuEZzPmPc3/z+Eykjt0u915rkt2QgN0/W2/MFcCO4JLH970vLLRd
dPWfwNKajPJpDG+TRe7IDn9z1wE2n7r33cVEMoZGzDcUO/MYU0xNoOMJEabzZL2sHwIa6lNTec2Y
oOVBnGlisJ8ekxc21uZm8Q4kddduiIBxBhM9zcVE5kRRuLrSnom2g2WPDYVuPMcyO3RP3jvBMPZ7
tzjd/L431dRt5cKeJPN0P/+xjNDEmTap6r/eVL88wI9uK8oZnVtElSHA4vH8UUZotHAAqJMe9i3y
mT7sX3fVxzwSUQMKoCnz+fNtpdBNAWzKRvYxlPwvt5X4y4RkarfyMJQxNJq4x7/eVVo3q0KplOjE
T8IQnI2BA17oBsdZHi4ZUgDvaBEt/ksbVBR4AV/HRD9935+qF60CBTqL+L5ZLZthfptqpjpu29Ed
isirtIXihMNOB5uZybDau6tkZBbx1EiEthclh1eCLJazpF6Q3rIkWwUv39N5xEcpAglNpGUbYJCL
8J4JyqpJSO0KEz/XFHzD626u3gxn2YsJSDCyDvTOlTLLOSLPDnJSPcq6LaLvw6ueE1kQIx487/Dh
C4JbXwAnmpWyT7DYBT5GPklx20tt6U0KhsYb56nVNqFnpPqmz2ZmL1IL0XWFV0r8mdShMgESHmq+
BEW1HrwSvFZ2355BTNKKznVApSRfWWAUUKPvJ2heAImMI5VvNI4BxjElZgFNt7LE3Q0RSU3fZ6h7
0FkK55wDNnJz7U4pIYBHVoKg5dzt6VJan7aPv2lgU1v/uhBzySCeQD3BMF2ZRGSfC8/5vIlA246I
NINNMlwV8ZOS3yVqYxbCumX9ObcvRYHjUn8p83fOxaaEUlnvQDTA8ExpIQKNrcN7I7uKTpZ08pVS
dIM0dmh1Egl2nqxve6F4qrQnMVwJ5zcNOs0ISEsBWi0AkhGgpM1zwYrli42+e9P1h7C6qfTGLQ0y
IjTJPc10J46OxjMIV8Koeos2Tw/37cm4n6wWJQXiLWL6p+E+W883wAwuL7BSkup5srlyMgcBRPmC
I7HyqWM05ciRDKFjjOPh5oK629w/QMsYrcwf7jGpnAn4Gkysj+IBDJbRuwV0BWolznGThdPE5tee
zGQbXydP6FehLQwUUCPDfKwHZwaxNfZURrqiw5RsWBfbC4lu9scQObR4Be26VjYNl1EkEFHXvhtA
G0aNVxZLgd9LZz+IsZNnpYMvoVAxF/nn3DolVnlKF3FDL6p3zngXdUfpKEd9pb839Ns2coWHMlje
pevLS8/sn/CUaqFuwjUZCOgPtD2zkfYuJXbW9vDUlutync+ccTT5WT6IjmrBpLVpBFewhkxhMfkB
Bre34j3NMdMRvX2/vBtQD2s7bZe/IzedZufgkJzGCf2K/a9gE9p2u4zJOK+FLYjAk0VuvS8EMj8i
duTe3aB7IPvcJCudv5vmEp37oE9Kt0kp/eDwnaa36GmKkJ8m7FdMXTE1XTn6YdIUF+YTcSKFZXmG
b/jzrWFP1huF8HZIbZa6qU9Pgmhm95I/e5Jxs7PBIzFnwlt7hQuhKCS86Loho8YUl/hdhL2xBiPj
KbZ2dTKjbb2u/c4fN+UuMvu3fJkvMeKXe9WaL/Xl9GoHFxVz9MRzPPv7ZU/tcfZeiNpxZttKR4p/
dxKds6e/kGNLeBw1xjEike90lT5mKVo1cVXe0K6dIupmW45uKhCB5/a5v5ty+05XGGKp8eFTUF3M
qcn1t1oOkaHhKg2fwNe+BHzjJ6Y/5LpNgkD6d77Mc7SHvWKL3qQFFtyH9VPolrV16BYomXMyhbn6
KaAuFjGcwmO2KheAZHE3cGugeIz8uDIPKsEshyti7FCQ0G4FA4nA+ob25GYEhmcn69aF5sAPkTxb
mkTM7i7Le/FqvOr3p+vO6RxOVQu0k4a1msc2J9PIK1fjw7gXjrAjebluBfILnSX0B4+46cSTjspW
OY4P4n7RQQz0wajwEzeOcIzv5Go5c2V/ymkHRsmITDVLp3ZU83aBQSVlRrYrvdi83pXmZtM5j5m5
woQibFNzviY6h5/HkoISR7YXsf+9Z25OOjB4QY9c5avDgZNzZi6Iu99sbsPnm3e2SZ66agvHbJXM
THw/z8kkSAW2TJ5PM6MR7On2JbDkh8B5ZebBWxraZcvLmS26w3BYaQ42IPMyvQGv9mUhJ+aBJOtF
eDVFO1ebxfkqP2h3+aEnHfHxlJrx7v1AUE6945TclUvgRCZxD7axqlBOJ4uhhk5hdtfdbrEppjgt
OCXm6p3fVJgToJbi7xoc+N7rkz8ydVz3lIoPU35Qvxt3iBW7wSpZPe4RkOtYFj19jUZglYBcOzsl
VkVebIjDPjRXKqZFdiFeWL1QfWnSdqq+jEOISb8t3hqETWIVCkxmOzn2ntp6t0+MD+GDH0qn4yNp
8P5Ii8qbtOSkWz1aJ6d5NAq7LkZ2yNzq24cIIsVdQPrX3H+9LHSb/LzzYtxj6jgvXsc9F0juXL0j
niAUlptgbj72u5z4a/rjFpke3lTUsoIjoiWkfclpGqQXgto57wQf9uow9w/ybLreF92KoSbai8K0
MjLQJp9L4NCcMJw2eQmOqmL/XxdfQLOTBmFhbUjc5MoJl4mNN9TClrJ8RH8ElA5KD+zY5jm+0bc9
k1UiLuxwFSyRM+msJNcs2ftJ1YO9A5URtLlJ4hXYR7ddTCnP6Ud2WG3tGFCjx3CTV9CY5j1HkcSv
BqRLHNVtAuSN5TTK5jiCfwdnqkwwtsC998rsWLCIAOUocz+ZUXQ7D1k2Vbsq7dfZikZtjREOjICn
XmPUzlbtQ/4yHKI1H/bpXnmkp3yPOesobSmixFfyYDiD05zFzj+d6E1lQ3e2wuZm9jthe15gGWlX
INDB1StoWQSTeCb+ab32cZ7acrYSdhl91hhugeWcbjNsaSyYJFPRSXi64I3mgsEK2zrB67dcr7cR
nZsfuAyGOtRTbrAQD7Tol8lTB0vSuoSwCLx6PcXIU978XyTP5E66UIRc3uRntYKhZW5Ee3PdXo30
YYJ1DL7RZmKnSlteCracnDrLjvGgkBcG1GsDW5uhz7CvVuLR1R3W9v5de/ltzz9EKOmKhixkSj1E
GPKpKvxFbSLpM20Sxn85//z6AH82FcQ/kP4aU74h4c5MuP9qKoiTbgRHgWDQVPg63Rb+0BjmSDpH
ozmgpM9tBeEP1KN0V5ltM49Hm/mfzj/qLz6ur09cng5In9qosI3V7CxV9EXF6Mz+PWR2mkQnJ8E0
GMen2yCeIuuDEBxqKIIJLN/bmN0sCm/0fmbsytm0GzXVbROoCA41gptrpqalVHgyjbCqGG+Kpn8H
43OeB15Tx0wAuCDLBh0GnFxErK7MiDupxSfqdjtkFEKuLUeLENII7iY1ahpXOoO0C8IHCLkvda+u
Lrm8UNt0z5QxX1wCFR171NAtJAJVPDWUehEhe9JwFBvN13ONcrcszpbUsHynCUb1JEuAKklmfsH0
SfxSUDKn1kRHGrubLuJ0xD2zU5XKvLQTfSZ3BxnFmhEsZsQ6a/ncjUoCJALN6qSJh1aGL1WD65eO
Zw2RpyQ1tT6XttFx8Eml5zBj32mG89JgdHdmrRTlFAQulcAlvRNg9JLZcxcp15Jc31VabV0ifWXM
o6WWBpxCaTZflNGqKMrLNLTPxToRQCwNt0KMJ0Hc5oCk0Qyt08ArdXEp5hEK2FbgkAGTRVXOTh0O
1mzI3woMDNl5tCVifNLyLqrI/hG62TEVjTfyYxZqUV7VZ+xpJWPNOq68atS26dTcrCPDbMteYWfC
WCiMsA+jhZRHyPsZolalcVDk9i4KZleKxLGkDHxNfsoM7eRk2Duqi3gjUfAnuvCu0XO1f9s1ZlIg
YjJCm8KtC4vin9YYWSDY/ucey68P8GNUYyBcI4ddQ5ujfKS1/tB9Y1qiBYq16UMQzsL2vceC7vuj
5SEgRqG3yTzmR+uSL33MaURFn2JgEVP+B0kb7Jafmx0k0dHq4VkQUqNA0/i6xhSFIdZiC2s3l21i
7S1INYwYkgujG0sEh4CK1FI2w9TBPFOn5HvVHRwBiRtar4/CTbDq23swj9QGUx5ifJVvcg/CiyN+
lOZ0965YsSaJMICnhmqNmvM9tVlnstWKWzI9R5Q3FwdkY3TdUJiEd9UrenKXsHrKh+lRqTsPUUj+
oryfXevX456wcUQeL3PI2dxAC3EHXJzyjWQsEIN2PPrp4Izi+yVw2tBJqoUEi1Jb5IDqZi6XvnFz
4VtyGqWOQVwaL1QXIDEFqeZNqtLpSwiwXYS41OObwmf6Yfpo8PAfjSZqb6LJ7LcQ/R756LvhMVqv
zliwrDRijavUN3Xwo4zT8qJl4VE4twwrij7KOAGzoZOPVowN93pCiHA8caACOHNXuu6Ob0fsTAtO
+mA9gmvjWrsej2AcOTbThyKq/fLQH7uH7sG4Dq71Y3wTXZ03aH4i23hQHornY3CN3+f03CGf55kE
AcdSXsxDAq4BSrBt0I11mSvvKqtwAvf4QmhctOg488IySUzdB4768UP3+SN/2UkejbfmRXoMngAT
Udmyn3DKeWDFpaIvGrt/mOGcp9TlDAag6YG/+nRj/U1L52OL+0UazA7M0HISmuo/9eK6NiX7R2HP
YPZiZqEbriSHOhQoB5G5OgBq1OkjZ3X2Eauw5rwGtgu7cofD4ElbpEI8Ly455V+sr6hdf71v1Kk0
+P7Efuo01ajmhqrmiRm9OWWcTlm1iLcNj+QKLhudwl92M0bxy5FY2mkcgDbJtFuqZaAWy1VCftcO
2SiXOcs6imLU97yC6KNa7W7JLbJqqCEIm1v/kUkCD+D2bmvPdga4lg3UVt71gOnCNUW+YXPBylzI
VPP+2eJShVST4bx7WDto/wlp9+abyRTrVRjpLP1G3Eqa0ywvsml9E44/zhGbTrLqs3l/Nm+vJ4ft
9aPslpNKFSrL/KjsTeik4zbjekxFGiP2DLV/BKtwR349k4zOXJAL6+NXLu/q1flZoWKP1nQIN8ZG
4HzV76biXdlqWyLbOVeG7uU52dBZsU83wjT4mLmtd+H1y/zTOaMbHnej3TwM85W+BrK6oq2yTPic
RWs7KUERh3KcOtg6P37XfYsRG65sSUcTTd9Tn2yp/1v5qc5nxHl/rY3/5gH+3LdUKmAFaYGi6JjR
NG68H8JP/sgkXCL+5UOj/XnbYhsF4iTSt5/0nV+2LTY0nidTQflbQf0fti3yWn+6/abnrVDpQ8/Q
GDfKUw//U2kcGvNaVzP4rXVd0nQR3ZP0Imb9uyJFrM+S6Fd5SVXMQg7ybVaJpJyITtJBtQzoIJE4
qE2iJ+E1CANX77mtBsmZ4TWIK93pdYmewK1m5LeFcXnIzrgqNWiNeryRKmK20krl/+0PM+M1GjHY
zHtX1meAJmH+GA9ITP0sPLsCyML6m5jnWU5KRGzGVphLLqk/jnHyqwpZX5HbJ/K7ILUJ7H4j6j16
zHlDe0BkxFdZbbbrK4jUtPhpQB4aA+1aTmopMR4JBbUSGsjtJlAsdEREe/Nga1zcbBB3+vz2VIAf
fM8IRWeePqMMPq2j5roe1U2h1W6UYLYq6J5NYdenXViSESHjCEWcPrY5eg1mBZfgxjixcl0WucC+
GOBrTg6o4qxhDJ2MJKxRvbyVwfOArIxAWKYSyCNyZO/V6Knx3cQqB7W/q8qHuEicOckU51l/l11C
J80JTAibVdpGxywzHtvz6epEma5ehNWZoEjFOG3nQ2uVyuy+0WikdVWxkaYYqjFeCVpz06uyUyQi
PfZlZdBpVMJtKRTLUeDQLQ4buYWRMm+YbWrtAZMN2bbhVXF5LYx5bGWJbqXxbNeSCdqnEhDNUdoU
54ZwDXkrGt1SDMsFFaBdIvudmKFZfvFOzfwq6czZpA69iLkv9dJd2oIuEG+FNvB6YjyNmXJTXnoG
BV2tmwZJd/rlTLwckXAVPFCFfhDEQUF/PcmFO8xjFMKwbdWFlGaWpncrXuyiHxSr4h2OO+U4XAB5
Z4qTw42vJmRtUhabnlghYrro5+biMZXn2yEvn7P54Fennk+dvE1xyuloNrxTXloHB/KjiN+5YBiI
xUY4ijoWvtN+3q5ml93E5dbOmV1XS2Du7pAepNk+OtGl4pRT4/cL2fKF61N1IzclGRLXDFzMYlgB
7LTzPnQGcidIHunE+yp+bWYvuZrZY2N4hayZkyJDKysa/VsJOaCe+E16qOd+YpCDZKzy+Wuc7aPo
tuqfUpnu7elKVzZGfaWk73ryEhf7qrkbOYAmhV2Ebsy0JKuvz8mBhAyyB16H7jbOX1uxM0kjy8tN
BBBSOy+ahvBZWVpV3U6dpasGOUo23CbQPaJCYt4huHp8FaI9Ps8OIs7yIDtMiYUnmJUFTZgiDKxU
zqCgNjcsfYc5+NlWV5x+JBy3hLEkXq6ydlsU6TZELZgVNQ0+SYLrGLr/B+nyFGay0loyozkjil97
EfFfdNrIxLFqsUqw0VisA+g7JVl7v+uW9ScBQlBpniBEltgj/veWNSEkJhXJl3YOYgswCJ8f4Ec7
hwWUTE32F0lScCZ937MkGIMEmXHM+UaJmJyB349aiESUH1sZMhGaLJ9VIjSHIAl+8yL9p3bOdEL8
aaz85XlPnMPPWxZG9DJW0evatxOeIdgQ48spKbFshq/mfbpw7zebA/4AKr0aFldkMRGYfovQVhNX
LxRbmGnXOUi8bWEmPc5XiPeL7hUq78miofrpff6byhsD1b8835+6T6wZQ99HPF+8qZOS1RS8W/LN
fN1+penq5WvJ23TWVYdXkYOE9UxDpDCfdyf7vPFJytkWw3qa+LyjMPP7Reyky8myeNyTgoh7CABP
bwb74/GOsdjd3PKYNCZ3oafTKl86h6txibGHEY5zsZ3l4uSrdMAZtgTO7S3tVprIr6+hjbWKwt9c
EOxxejscXmmaMgsarNfVKwSviX10mzHcqKylZeEWXnAG21pTpRrb79t1fhsc39HaGI7mVJwa0OSQ
CkdR/co5eHp3KUN3Z5tR0mSJvNnOvLkXHRe/74070VTm3FoCZjuD5uY/3LhzNN6/6lB+eYAfPRIY
LQo3Lo4hOq7CXzqU+R8KNSPflZuavEGVi/D7jYuViDpzTh04135CgE5fEieKDMoW9C20T/5Dsfn/
3J3XcuNmukVf6MCFHG4RmUlRVLxBKYLIiQAIPP1ZkMO01fZM+dY17Sl3y01RJPHjC3uvje7lpyth
fuJklHKkiPNw99uVC7z6UgsssqWOJuvTvCsX9Nee8J4E75b7zo6eXa9mP9OX+XPrtw3hrswbyWLz
aN1e3/o35fbMigZ3QOZot+szBH5W9ZvpLQySw+iNbJNYWb12C+mdAWzEEv5GRETqXAnKurvXbkH2
z34Bft0Lt0Q4byZ/y8YFrn//dqGHrNz5IGG+4k77LuMzXOVP12R6uvlM/ZW60Lu1aL+8zNbfGUtp
3FT3Gy14IORiM48yTJfZa/Axm8xDnzoBiNaxXxQTbSzQrdmNjOH26j9a9pbiJyhcyX7ewnB31Buc
t8+qI9GNK4sTcXAAGhva3OcGXZkmeVYOTqv8AnvOEMF+7fMnMywteJL9ejm43pu2myI40a2d+6kr
r4moZgYxTxQKtmE6RyTjosJZVHeR//nJytAZ0KGNgBypHsAyAb5BpLBAsHaP6/fK3rzyDkV3N90k
9gvb+BQA20yYeWnsxAPGDbLd5fhkemA8tIhWWAnjbwYMGDkeg1NfcYodPkQSgh3xkdxH9vqN1/nG
M3pk28TZhYLCa8F9DX7LCh1/MFp3Hv/JWO12nvf0lAV9tJh99D9cPX9xHM94iG93jz9/Br8PQjSi
lJKJzyBLLyHsfKl2i9BOj1+fHm4aM7XHPMy0LBwf/CaYWZ8kCQAmpdO4yJojBRoorGlVbgg5DoQg
fIzfsyAL2gdB+/XZ/gutzBJDJWve/FBmQP3474eaKQpfA9Ifq5G/eIDfDjVALwqrIJw4CJIkeZ4p
/9ZBz1+Zk8HZIHGYGjMa4PdDTf0Fv4Bi/mpxpsnlqPm9Gpm/BGKRo3BehFn0+v/gUEMY++0DNT9x
fNF08gogL6bMfz7UxubMf1CFMO5l5zrfUsEJ2RMTpnXhcHVfXbI2mAgRFPaS7iQGQbqTr2pnf8Lz
W6NhHVYkgC6zpX7DRh+ToYeU4VN7azbiilMjXkQsj2EhOhrzt9CxNsUzg2FGw1mAW9BDFDRfyc7j
llNzxoiQprcy2SnNoAzJT3eU653X0vJlaGY+jC+0xvm+QhvQUmyMJPnw7BzLG5kILejZjz1Xf++Y
t5uweBLyACVPYRJ4RVCy28E2fWnuc2FrBPqj7KcHcvsW/Q1AvmeCBz1C0/blbR8QC7YgInFTUXSB
kXPfb25LF95b7mIWtFe3K/bxdy/X4H8ME43/9VZ8u7aJaCBoiv7afRT2+f1WXj2GNwSbMIxDHRIG
zxinZ6IWOFXGz/O0z3IO3tNMv5t1ssnRyyBnQhv54B/Le0N7G0B5PZHGE2QunJBjoM8IkBcOwXkf
joDJbrYo90HLUgkVjB6rf+0BIH+xJ2aCuEbhATf8h3P5p+0ymx/eim/tyM8P8EdVY0F4UhHK0kFw
/VMw/bH5AdtDVSMpLJxQn/OV3w+Aeb0jW5wbaGjpO348AOYvgUoHcqDzkAbl1T85AOZ246fJOiup
337w+dn92I5cRpmACynRCAuz/fkezV15M60qcg6cSPm1yv1buvPsBv+v3+1b8yNEqtgLI9+N5FF7
L9lc5aH7UbwiIeeT+rp/9fcoR7ihOcHoP/EBfsMEAjfuw3578NKlsE0cLn0m5cCHkSz5pvY/ELYz
mPC/PkMO5R9fj4KpH65mniHrhdOrPwvYOOle58n9KyN2sD1Qfk576CRf3DadizCzN5sHwzvSwDz0
SN1xCbtoSTL8gXZtPmW/XlR/+yL+RUv258+a9W3qebHGcywPPMf96+mV13FiNv9FC17ul/svKkqP
qqjp7UfJJ9SJlokial7Tvc5Iv1lmNhdv88EAPJWfDqqm7T0gMPF/1f+gGpxhDJ4c81YozsuO7ZK9
4AQk9dK2dw+zrL/zn54AyrH8ge0QB7Pm33l5nUvAGckdB9pO5xBSFft4mF+jWc2Xb5qZe+vRSN0u
UP0vVsBXdlCgnA3OBbpXw02cGbKzuJ/JN+oKQZizTpGsfRW13B+YujrIjp6VZf7Kkk091OsbbgHu
c71O+uUPl/ThZ2rf3Kb810/CtzujhIU9kyZeZVYuM92qhykbBIdDAAgJ9Dulf0OF+vVN/4UVEwQz
ZvgUTHgFOYNEXp2/n99YmgCV5duB+fMD/HFgclwCxwMCqs4t3Q/npTz/OSkUcwKD9eP4hlYPmY4s
ytRZMz2N1vH3gokvyQY+RzwOrLhnr9E/OC+/fA1//lj8+XnL3w6IxCKjQizQYFcIvPWrey656bZ4
A/CzTPdluhKFOhiQk7VAo2uTEc2s6euqN1Qlw1pN+DxrsAckxjXDR4ErL1mjUDGjj+srhrizsTAS
zjcBJ1B7nKJjr+TuFWbAWGCWKchnaFe1Jxoo+gEEeBJTDeLN9IUATSyTmLfWj4l0f9+Ph0l7jbNP
fSuqj1gO5a0S0c+k78Xqauk3VXlijhmTYDzpdxLqnGLYiXeX27h3tQVz2FnxNmNaVE+NfJHdNImR
xV3CZU1QFoCs9zSye8hnBh2UqqxiuDa65GgJ5nhIcPUxXvcHVfqQkruSzNEyMJEma91jLRV2XLg5
tm1H1IkdTZulqQ9wp4bqUVaJ/L41+mA02PIeQ8IMEzY3Y7yr1pn00hunPD5Ic9yj1d2rZ5b7W+au
eqQuK9QIlXwomHUTfwVoeE257ejCLdPwzyo+mZ/XBF1zfXHRzQzSB1vrJFzotIFnn38HuDA0pA0g
nvSsFysPpGI9qCgyy4PX4K+80Cs1VK/NQpGechNVVbKqyydsjmutpm9O23uxvPg6OgQ16yCtadUu
keGhpk+a/KhZJMcFRsxcy7yt8lWmu9INbvnNdUWcIj36Z2uylu3hSCPFH6GXOLKM+YnkPokp+/yn
g0WCg92/T6D1+bVuXlvrA71+eUgWZb/iO4zh7B6IR9Ras4yx+DSepRvhTriTbmCRe228IWSzsQ6m
fldV6NjvzXc1eZv02JVRLmvPKmYQ/SoGsH/sCiyaVSzUcDG+4w44o25su0Ab93HtJvJe6clVXmEh
NVNqBkdGGN7cCaEMw64lN0msvVFdKjFBifgt6o7ePAvUCKayIjqauMo08sSeqoV1p6fYZ3OSF3eN
R162gqfk7UFnK7cdUH2ont6uumYxhcBKN/FSCeTRXKr6srAOQnmxkziEaCK4MrFSBeptq/NkbfJS
RuqDmjFgIBU0vzGwqMzKf9V41kI/hTMkED6p5bsq9UcG/kPzcbVWllD4fAKIRYFtQczRY/qqhO8i
7mMViMoZMUZ8mPh4FNQdq1ENZDD2BAHEfkqEgOlfWiInvM48EUzo9crDpbyrzh8zOIbFSZ9YS0W4
Zx9GiLjbChicbZmhDvrWfp2yHnsDK5+Y+3hwme3I+cIiwPxEQtkQsuADcUgSyZUlCt9TRDT+LnLo
lCuEzkX9PKhBgrxOLkxPqB21nACx3KVcTcji8LO8YWbZsj6XP1nBieSKvswGHGZIum+kG+08Tw4I
hMtj+q7kIIMFIJDJFj9jnanV+ClyKshkkRHcbCtvbX9vsGixRdZw7ej2ehGQ3V5aB9lyW2xQZCio
m/ZdeMof8s+LsWxuKs1npVXvoW8gCEEzMq5zX0e8QNiI+WC9X+g3QASIi8njPRrxOFaOBF++hnBh
5+kmf2qeC1Jfkl0KEXfmD7OjRMJbeWWxDI3IO5cndXv+sELIBgYoKsKGafH+vTdkWnj1C4P91clT
ev/9DVnW/wIzwF312wP8ekNmbSIxDVUZBIC+RWLwRwfztVCZx65s9CkGYNX+p4NBOjtbf5m8Ao5C
Q8Bf+s8dmRs8mlo0BTJTWaSz/+COPAttv92Qed58D/7RkSpI39rmOIyIkiw0weEjrr+M84dcNx35
Xr23bJW98CJHE8TG21OQR8YsVC6nKFsUh+jiTe3RwLZNtGssJL9+cv6+TJe/9/NzmYJnkWeF7g8A
09wM/SBOaJXu3F7FCZ+sjoUcUEu8Ia6Q+39w1rxcfG6Po/LUA8h0u/vipGqFqxFAS8z9rjTWYTBx
i9CThanfhLrpSkgBhMvpTFg1rBJNcYdeX7Dj5W4cxcs+fDOxW9zhxeBXdbXHJojFN3AncwXSegU3
fzm5VXH6L8uXwnwvwQVkVmyThuycieiEOTStL2dAMk+N+JBj3acOgPxWd89C2D/UEsquJtCUbVtV
dqOnN118XZB/7EIqcs0sPVwU08eUGsgiTcE2LNOF2gweMgyCq+VFrLyXneb23CWsaWydVoFhxQ0w
PWVI9azimAj3vYZPWXHFaVtd12fVmW6hw1TDtiBb0yB/TXkGLEOCpLC4qIEBzGsQF5ZG7OYOBVss
Yl++LLXwPg1JB3wNr3gznEpYVMZhfmWsjzxtH+M5FFuGj1mdfzXn/+27/RdZIbzZNOu6BXgQP/m3
NzsWlELQZN5szb9u2vt6d35CEzwIuwLWFkSB+ITGgmP2qpGPfeyCekdfO4kXuyPOiCogcapX9aWO
76/dh5xN9oDTI8bdcJPgZuI+MH2OwC6/fmnI+HTSv0tifhbn5HCWjHXdnLHPIa0Ado68Oi9d6fL0
bz0KOXZwSrPgB3AiM87h6Pn7o1AnCXleev5pmvvzA/zWm4C7EzUdVb9ssQNCcvVHczJ/hYUzbz+S
qBlN8ONRCM6ZzTNzXhgtikTL8J+jkBGQwaFqgXChcVH/yVH4E9n26wdXQRqos1z4a9b844kz5oZY
hz2V1P7R2Jf2Vzv++sxoVbD3z7XNr/3papubvkG8Oh7iQJTRgw72eYMcMZid1ZNgt4sW29IPL+lf
NtPfu+lv74n0bc6Ul3o8KCrFbbtC8USBYfG/cFUdVK6Y0XtUP0ZKTwX1oUAKveQSX0agwYja2GIC
LAdklZ5RWJKixWpXXU3+c3FCasmAA/ksElwgmvXqOuetrkfGuG9dZUNlNt3cOY27AtRBZJOYZBt3
4YKcEeYaib3zM8Ym8xxnRv6qp+wmPcx4g1lpLBywI7CAm3fPK1ZmRIOQD+KKj96ckHO3WW6eTOIH
5mCSORGGynE/LXxGKhmTlXlAzrz1482TfdWnpEIlObFK0lYanks2b4GyetrsHowApoG+zrzuUD5V
qz5Q12hWnNIvPNm97LoTgJfF6HozwXleRrH4Y8E1+iOSx7MnLuQ1trseCfX65vNWtLdXFARjwNZ7
3pU1zq26iB4b9mL/XrL/bANnjzzj9KVZD/LDp/anqS7J5Py3fz4I2HF/f4A/hhSmBSKea50z32Bx
8sdBYP3CEpuoemUmXzKgZX7x+1RX/gW4kwpbCcvKvI/+4SCAUEvqJRNiwlUZxnJG/IOaiEX8T0UR
akgYmwj6WWuxUP9z7dHXsZly0w8d9LMt3k6t+0hpk9/6xq1zF4uH0PnpaJdz9rEtmH4YfVjKooxY
6pROJTmK5Fy05YAwfAyuoIhMr9JXU76EpqkItDG+iau4XKpY0RXKrZP1PqmNB/7L0c9np8ArPEr+
2VxcUTMjjc4HcuGEfQbHLcUP7qaIn+LTGRrSbdv5tcVaMsaTDEXgQng4D4qio/c6kvO6LaYeKgOJ
YyEu14KCm2dQvS67Le+1jJEkOPrEvWyea0eGhMBYOeNc0KfFbEYExbMegst7+2pcg+6V9XriWPuk
Z66YhS9heYgFj1/KrbKvP69vOlxpcluq9+iewszYEGKkJ57BuplONlk3MVC+tWDtlZafdAGT07D2
6rQsCNxViKU6H7VmIfESLwdEjlI4y0krL22Aob0VxiuvuBauhegJQoSAoeraqYFYP+d0hYZnGKdr
1yL8xI/1AP3oom77Wocl+ZRXz5e4IOTWsJsrELpZe1DXLqsvI17WLXqcNzFylbV5ME/qbYiYzm7v
RNOJGp8s7TBdhGKAy5D8Mgn+Yp/6tJk1dglehQsGsir2Kph9gvAaV8EZLXfsFLmxKnos/dAD5VwP
MEzEICc4fy9Rj7kqXMah0zwamR/CCScTOFeDqoCXna2Hba37CFfVeDlW92m6vFjb/PISJpNroSGw
lgyMxJf2WCnuGUD80vKNNbTudb2NbqLnMFrl6q3SwOFrbsUiBzJ33/SwLuLkM2lWADo9iuRCKAPh
ah1CJjYNbhUVcPK7WhcfYp5u9UwPtK57yzGd11mLSLKoCDrdGF2TswOMN0JEdHQB3q9eVMQNV+2n
oiBIutyIwKvCPiByzL7QEFwaht7hOuxOY3TB/3JbTm2Q8q3F1k0v/Ry0jhadcHqSot5ExR3NyLYG
otTKQAIyQGH2kAiP+kYKRFdzVtKVc13dXc7yQgkpC3s8H82V6nmfjndj6tarFJOG6Cg+n8eIPb4b
o468LOJ+Y2WbkmdIZivo48oPXYsY+i0ILIr/25TB3iZdp8f4Wtlpc14LhoiiVyScfUmNzXXENXLJ
tlr3mRb6gkgZhfk/6OXncQDz9RR2++56wspPqGQdEEKNBY/PuidcNrxQ1+YggpKNK97cKfErVoUS
4v7oYDb7cP5/4sL9aCNDU1czaBfoDsp92wEj9OSrn1bbkhUCWuzPNIdTkClXIpofqgtciewC8ywO
5Drzz+eKCPINIRt2iR2i1hcpVN7q6oNCw5QGgzIh91Xj3TtMxIEJiGWdguVU4hJSCR2uHZgJ2Hhe
WvIqFftMAzLYiWizexgpbVpHLRyTihrtA//G7/nTK9HYhdPhKkKamjCTcbTRTXtPbiyvHo31NX3M
+tCuByd7ndAdD/OjCSI/mEGUNOpaJ3yPWtx9tC9ormUmQEK2DPXLqY4bLxx695IOokcrHe0MfsyK
HuQqG5N77jtXqRPyZJ/EpNn3EVzJVgH4YMifl3p6zMO6ti8p0x6LD1pyznOXw5Ecd1uWzsEo1iVC
wGOv8mT9QVhfnirJt8KjfH37P2XKdSM1OfNLSA2pKwl2FsGQ8QbBq0y3W6suNiP//0pi5OUzXkkq
QI6c2UpE0jpTwS7ATqL4VbuSwDKsrcUYpP39C31djOmqqO+s1bV5PR+lTyAg5qF7gzf7f2XcTeNZ
t/hQM4x15BfJncIFqZWImUDnXJxPcvOutmF5/1dc2r7MZTXksNedESEQH0/xgv4O36lcZYFQtQ9S
qLrnamU09Jz5ExeFYk9slRCz9OuQPursG+FSVMejHGBVkxTk/QsYk8/1fcWLNvnSXnnX2p5oxdar
yeiDkoC/S9pZiPft4pT2R+KzwNAMpOsJqBXUIH4Qz9veeskQVpXAV0jRU9OVGtFtYTk9xiVSguDa
7lGWu5ayZALbXB9zoBDH3nodunDRDp1vFeW6SsAvj9wu9PJJ3JwJZ0asDdMlXTSfUqodhHZVCIs4
2xgrjRjm1wxRobgdq3ajlwe91hyYxI2yL7NFrNHkTovIMtx0PPvsIw/x03li/Gg//FDi/EVhzjL5
LyoF1B8mK2VLM1Ci/LlSCJumvRTngkCXTIQSExsfqhiusvS851hSrWYlXQ5XIV2mmeb3BbhhPo/n
+h1aIOej6SpF6mRWvhRFqu14V3fgTtLWg5JHejzw9+kKGaI5oN9OVxoEm2Rxvgdnk44PSBZU36q5
oRJqKi/3SX3btzt5CWlQHIIYCmGyxZ/MpY6Z7clyGoH7uiwsdCQp9Uv50j/mPR4vxsCFa75zwXN9
qt22QwVigDqeA8HOnNzwZ7m2+/Ie1EwmEuQ3kIdsuam07sVVwoE6WJQOPbFtbJY18y2OQk8qISoW
XqfuopKthhORXFqDxD2JKlcvBETKE64uanlwJ8YNtF2FdWTp5tkr0x5uS9wH8pm5kKtMMnd4UaLn
+Lm96yq/RmXyXOyr2/Imq5asA9zyCn07weZVxHexdWsWO0XaSOdnOBfdCqaSQqkQqne62W/7y24Y
HzvB8oVdu5Unr98rr3l9q8enATVx45rbSMdRFstuk4t2CwM2rnaC9lao76W0FthkKDttwtVF/dFA
k+3iGV3V+UmxEIBitnz2Y5SDBtRe0DpptB4lYg4UC0HOZ0xRoVwxjGuDr+vycpIjvw+lRWY+9ZLO
xS7v1eb6lpzDG/wbgrI96+KLwT2oAlZlvKXx0aQqgli07btjSlpjfst1OmzwyKzZil2IgyV/BTEz
7EgUis8ZsJprYPrN0fSTtdFy0MOX2gmXg0HMJm9xYvfj8lIFWXwqqK0SwMu7WDleewJrssoXGezD
tmjlGNvn+RIC+CUku8/9nh8elZwwz6Pq45TA4y69wgjd+mywwGiCbKDR1IUZ/g4S+7wLxX4Z1bI3
stG4ZIemUd04rFdnLWJVdH0qQkxDbXJ3OSfBuTMDWUjBjk62WtSLNPSltCSet77u9dciU28ENapI
B20sp+pu6iTBrnIBaM50AP1yyzZbbyWI9ayDamMJP+wtUjDSCUPiT1Vha2Fx6K+3qWotCtk4VJa1
uogxk/rJfP86Gf6Vq2iZSDSF6cEcumXM4+n/Mu5Rfs49YG38/QF+6/KMXyC4YnJjkmsoEsLjP7o8
ckgMCa2QhHJIlFD4/djlSayaEfqwGmcePWNxfxj3zI2fwVgcoSFm8H/S5c0jxT9Jd9AMMVyHv6ch
LUI4/eeTO2pTPIEhMw99bNd5K2FwYVtFzneSl8tMLf6HPo328adv+OfX6Zvu5NpqSBaxPDltVC0t
tX8KJdVWp2rNfHqAU3sxGk+KMSJjYVONYZlaTmvSLTZXxygrB146lZbqtuy/h0ZYp5b6zn1mExua
o4sgVSbDLrj9X0sGtdr6mj9nE15ytp8Ft/lLikU2Y4nePHW0MHpSr8Ze673xImEDxRqByey2DOXb
ts1XfZVuBlGLXaZvgZhODwlsbUD8U8gmqeIObcTuVI8ueIk9P5KTQ4e9Vu1N0lsLMibs+9rcTfrb
2MbAJczQU+p8USh+18BJyzdXhvh5v07inQ4fQtGhriVFe/XU+jz6pWS99tDetPNn2JdkpVetK9RX
AMTaRlGMRysRTuIlfRJCfpB2AHo/3JUj4HgGU3EcU2D3FMLcRGa7Ytk0+KQK60mM6Nm6hiq0DKOd
KhfbvtD3RjExZudYaMbPaNBWPF3voiW4klo65oSmuxuSjWjkvmogizZi7wzFz2ZQ7A4FLgazHJzI
IvC9xz8RF5smjvyC4rIK2Vbn5zurCNcUlH6u60vRrIOpTR5i0SA2mX2AYZ29KT9vrBY+Rr2JFet+
NLZGXRAxfl2qUUOaAxxyDu5G2/X5UU+xQFn466y7XGrcZpBoiQDmmeW7CcWnOBurnlzzcWl1rW9B
u2PtQYgZZq8iklmg81LmA9D+y5o0AhqSmWg84tYaxYLIJ4ks5Yt0h4Nu38jGYlK2+kDURsvwQy5G
ye1ylpGXSQnEJPeycvRiPd5PfJdMrQzKNIrCeUDkZn3sNWF0Comwiymp7XOeARnoWccL2kMb9Qgr
rKUWp24p6p7ZTy7f0mEBtRSF+EHq8o2UAUW0qllOGxE5EQeWftnEk3RfEAlSc8ujeqUyVs/3hZks
hTJxpgYdLSCqEH3TWFHPy07RfSpDeNTD60LN6HSicNeU8boprUUkqPTw+UEtBruuC/ItmLRM5lrr
7+WoOOTaMpsmet7LzRDSXAzarRzjXcNaamWDU2Uy4n/BpNdCN5qBvm+sLWJDCnGITJlkM1lnc97X
waXAn5jNi6YqsrNYN8hsKD+rftkM6QNvx+CG8cQyv0jW2Tl5l4oGaFJj3DSZEEiR7rRZ/mnUQk6M
wKuk7zSVhsoQGsNu8T9W/R0ZBm9av0msqfUw9pGkZVkH6CMH8ZosrDZf65CjjWKX1f656ReDXuVO
col1KIw0c6EJ3DH2JpNP0tRn3rlDgA93m3ns5aYSI1/QFmZdOS3FZhaV+1hrIAekqd9qJVdAhqUP
9kpth00p8IGl6NFTRApVixRHPJltd8gs+UEwkRnEsrnTVXZq0WVrXkJAa0hOpsgJh+g+kilkib1g
P5942tAc25r475l9P2Vt7Rhqtbi01f21rA6JfF2TWrEv83YDIRq5BNucGH4oWPF4rcVR48i5dEor
vXMnY97PTfoVUY9sV8K2vYJv1Eo/ZrfHYjF3ziyNWroqU4GMp50LT5WfRWH08iZanyNrK8SNXxj5
k5a3XqRE91NHVGxE6dr3vlxZ607QDunA8q2tjWMykYPOVWNBCE96IARFTMWcbjUCYsfz67+2sPia
HQOIRp6v4Wdnp/H3hYUiCxCmv42Pf36A31bq4i8IgrEmAcgl6vrHlbr4i4JjiQXTTJ5ifPufwkIl
OxS5sMwKCc2wLM3P57fCYv6SNLNO0b99FR3/SBT88/R4ft46pkxVNvFdzd/oxz2SlkeRaky0NQTD
Am1INlkDxF8S7Wq4Onof7QDnc61MgEeRnyfcWgb0XRZrB7aQqDTQjRpL9a0ObfN6jK12MTHiKeYZ
pJFFToZBMJye4FDpd+LO2kgH6yScylersrNkrSvcO2zOiyUqz/UP78hfdLsYJb6XMF8vO8ID5Njz
YJza7MefjBwUKvWJFlZMlulLeX9hN4bGiWsM/RKmv2dEJvzr9HZ97D7nDSvLpRlYw5hVOHTgLj7l
z+RQ7sR7a26jjKOKU6sQjx2mbRB79evlur/AepP9uS+GRQeVX6Io2uuHkWFS70egEh3M4JjHJe47
tF9HY8c1SacohS5zc+55Emyo2CX1hoFaBPCmdaIBLz52Bw4pT+GAl51Yd9urMxD+mDLL5TiY51gX
WJ13BoPHQC8BWznjXQPdW3LkxL2G7Mi9uHw5y9wLuCUHtPwI7cxogV08K1AGo1ZmUq/txvzV0ii0
hMcp+2DG7oQ0u3l7kPGfXUvjJso7cn3MhSbfi9fQ71K434KXdYGCua18kuUVhDIiFxAWJczISOMa
5VV5n+B8llcWS/7WU1lo+7gcXi650xyuYYCSj3E3qiUxXRTYWY+RrYQuXLO43ogpEUyTc9U2XUtX
bbwX6Yav8EGbb9+fxWdMzLf2DCUWcDhN2tmnfzMiV9d3VJUNr3VS2+wSqssyRkckqIsqI92LyZhG
y2806yub9sZ8GuL7VKCdxSuqwbSsVlK7rpNdk77U5oEbfvcEZ0Z7jhl4Zz74gjry5ursU0sW8AK1
6o1etH40uWNiJxs96tVZ1AQT5ian8LqxEq/4UO4uxwlv70Y+adpNd91lE/REPCyZa93Up/ogXe3h
vacMFBcdytKMuYN4kqUHCXvc9bV/MLhxMDlnfslAcrJJdOKOemFUHiOL4oMlIWXhFaZMRWnBcI/x
ycU2Yxd2EDxfvVllySqzXOFlLri7hfpO9RPjbaW6mggvmF1iprWKMJ08lm9XjG3AaD7rx/aRMrz6
ZLWsRiT36bftY/kon8gtHQ7Rpl+RevSGWFC0YFqDinAiJnCM+h97w718Do/Wlt3lxnjmPZtuZjpt
tVCXOplodsaH+047NgBZQx73fLCu9/J7jwumj+719qkxZ5Wnwj9MGwceP8pGWG0wk4tg4mY/zW8w
PwsCRipbfkp+RYOjiJ7UHpgwn7Hyk+DBTHC2Cknty9ix8mEO5aixKz0rW+su5KZHB4367Ywo5esx
2Le88+gMnhjpPYgm0wUXGFvBZmoAzgx41k0sBwj05nJE3sZqwiZwK+SVwMiAYJNGvYY6N/8FFZod
m1guUDN9lYdl0UsfuvWhWK6m3xgl35XJRxk3xB1PnuhLq4GT6LG5T08i3sjZkXhx8Cb51ba6Oz+L
ryqr6geqAOrsrnKTZ3HB8IRhY4y/8YPfrHL/EoQPBherVTrTHTWQAZdYMwnueo6E0IUNrihBxQBX
DVBHKfmGYQJqa19PwXaDCSKLY7gPObxYDCFRweDIal7gnCuvt51kj+o6LqkRpF0eHvE99i9kx9lh
DcyHAbfO5qqex/jEiNT1YFOC9uCPqsfrM69HjpBxZIOu+NrHdJfdJM88be4bbaR6WsJMh1ynj+Eh
3qe3zVZe3JqvykfCZItVWuyYl/syeWwE4JiSLY7LmkvMF+OTMAQF2wf0NO205Q2YxucUAFEPZG+T
6acsP04daLCl9ElhDY98SMhJe2BBlE8fnXAOhmvv6QpDqsnVKAajign8+eOsx0FntdtYq/zE0FyT
GWfSBQkbgAzzpcGsXl1ktLJKt6WirCUALVzuzFAp/i79IgW3imi344dlccZSyQoSzK3IN6dgPynu
RMZNtDNfBqJNptWYBnnl0C/RzNUqEk0kPBtWL2z8ivOO1YUwulm6KaN917/kYuHrJLPJoaPzISXu
xgamjqJ8Sjy183vDk5RdXge5skiERQcIu3CkAam0zdmWfRR3cJoWF7iok9uUDhqkAjrzU/cgVLZ+
VI/lOl9fD2BujfKZ+bl2mp6EEywwNlwtrrsxIP9MOMR+smoCCL/Uu/vrB7+5yzGUsT3enm9ibgl8
PmkUP/iLwumKnJ3b+YN8nA7KSXw2az/6FNbTQd0xtReVJdxH+aidxiPLYh3p9WF6EtlGII+KnsbE
0Y/dwlry7M0jz3CnvBe8TymgENs46aTxUbV62DEi0IylW5u+aHA+OBfWeIans9iE8zgatsSaR9lN
2H2ZtcfreV8AwoxumxfvGqjG/BMC9eWGwRWU6M6/tu4FyEHMxK/iRRVl5Q9V1k+yCQ2O7azJ/FE/
hYDh+wP8MVDDXMfcjELVULDQs234zQxH1AT7BwuUE5xDgqn4pr/LJsB2MIGDCID2CqHpD3Wv9kX0
AJtIufyV7vKPZBMArL6Xhz8+cRhW3wrfMGRulwv1vHVyofnJN5l7xOWtOvv97ARLQKAtz3gp8bjj
oY+CZvEhPh1JcLdnIdHrq+TuMbq+vx0gv0/O6Jvt6uxgI2ttHxAbyPrlcXnati94oswCMVKxxsnB
DVq1Vw0ecwEfFI+D0TMPeiLXc8fYMWvGYdY0YBB9f+9b9h7T3Ozj4nt6OL/43WlPgu7+tLwsgng7
u60eNjjXV+NbdHY94zX16PK2yy8Wu2PZaMEwslG49+vjcX6g+aFCl8JCN7CZ+s97OABOUBQLVpue
dYNr3skWCpD2bjO4xYuHe9Zu3fmJjwAKLS90ge4v/p+7M2lu2+q29l+5dccXb6ElgME3QUuwb9RP
WGrRkyB64Nd/DxQ7ke0kb2WakpxyLJuiSOCcffZe61nVbeZMT0lwTXfmoJdf9N1K0j0rtlebxYZB
x81BsA/pBSb48hxvQJPrnkAzzfgYptdbFd23CC1ksKcjkt4Lq9X1MxNeJfXmOseBzD4rWFoM93v5
sPj4yPzZQQveWCWEFSuWMqfSetMZyc5TECUPE959zV87udpOBagI34NR73K2We7/tbc1HXKJYyXE
NMZ8/ObvbmuVfGDjZzXUrw/w7bY2oOeoOOhnoFM/ray/39YGyJ0JwsO5S1XlH25rCMowOyYgD4bW
nwnKyKo44U6HtIma+o9kkdIvukjAcF9/cu0n8WEYCmcDMx95oHl317YjYoKL9hYLl8CEtksQ8HXk
Cr8WrV3Kyfpc5lDeOPiiXzklxUvXorEzi7y3IhMzD02UaydXzklNcDH1Is4LbfDwhJnQmHuiV4CY
5t1NmnKHXyPlthtjT5wxs5zQUTSa7XxWHhWtvC2aWeuYzbCpqQdbanbl1O8AZ92eFKPaKsCojOE5
y6+3cYcr6byu2reoaRacyBy5kt3UzPbjmTaRXp/Wbdh7tVo62Vlc6ymdVRnvvLhTq8QfNeI7RXVf
qDS40mvhqP3FS5KTn11CJp1PGk0fbUSDMNSZMFcKSB9x4p0vmTcboq0QrodOoKCuCG0opOQ9kQSG
Y9yoVU78k3lz1vF11NBX83EtzkhBFSAJaD0dyIvISUyMBogll8U41jX6Go3G82DrQvRGZ9vXVNJ1
ZwCK0YyFYbfNyys2q8iTjEi1+lhy66jHwNr393FBMaRewuUoxmzq0euJkkJP1OdYTW5ICX4tDeXl
opyXiXE+po3pnQj92ssNh8pzGIu3Mm9+0hvgC841i9gFzOY5PDGliJF8yZwtTq2lXHpP7hPZnWVz
MVlfFbdtzoEqExtjYKr61y4b7NgyezIjMAgR2kTl+esu2EwUiKP8uRr45QG+LRsM0QAJETCFAvpT
/vz7ssFX+JIuEvyEBlPUKDC+VwMoJWmdaVO0JVXGV2e8/J/JagLLQoMN9k9XDf1Pxmtff+6fcT9y
mdbElxN3tBYJX4t2wqRY1l+jm8ZlCM4H8ht6P1wZDXdh1YjODBECDuoFiFVfcFOfMBRyTyInvcWT
4Aj6AyriDPfwAEzm6rT2+6G3AsmG3+2nqyx74+A47+4vdMCZ8tyK1q3NydTCvTCXbw6WCGJrITCg
x6PPetS4DScnSKkncMDoj3+rVv/S0KCw1v88Xfzhx//JVlOWcoNQlR+/3l5uLyS7xQsJlke5zRex
SyPIejec3f3qkUxfuwsA4Fqm3zmPdY4zn2TOf+/dQkSBxLYmc2TGvsxV9dd3i6gJxuRX+rF2/uUB
fu8Zm4iYdXPiY03bIv/wt9qZ7MOvHoLPe+KPu0UyNDZZEQE+eG/5yzBa/o9EnprEIs2dPZkP/skw
Wpqe908XDGA7ZuI6A2keUJouqC92p8Q4zXojUUOnMUq6YmQ8tTS1evT1HbNI4Iom+Zr4f5/5f3D1
p84W1K05vJaMgwhXpVPKZ7hQatWldxGeTNfMiIFatdm+WvfdfdbYhcbZrViXoLxzf3gUmOZxjKfI
TEpUL9GyII08twuOc3Mx3F4WqnSMXiISd4qn0nRk5CHxMrpXb0SCwqsbge83BP2dxqkvXJTZWkQN
Q0OADhAg87vmRrq73sRv7NhoPaUPunHjh0EX7I7OFp+X2DpnltFM4Vp0vA2JUa9NI5D+oInmidrX
RruY0hmE4hd52YzAx+IaaMl9RYxClkWBUBpkxeHeRZ53kgerbNYaHSPDGO4KFCnDOkUKrWMtHpTY
6ePUG8mIhxeS/rYX/eW9Dmj+T967L1ftbJKTf3nvgIDUbXaOIkdEzGxGO9JyrbFcK+i5Yzzm2qtI
X4PWLFklgtcdamQqcufnhnd54XQO0jYyg0vPISIZd0CCnnVttkgGcWGWQa7tYo78NAYGeV9GTiXv
lRLRdJe4M/Q2s3RwLpsSMVkVqEnQn9Z5Snp7/tjQ4xs0h2EYqFvhXnFQah3OnX86H+voJTSXmNTC
0vKLpcQgk6XTD/2Rjb4JUt1ty8IyH0zduyRuT3oErb7zQtqou/A23Iu3l0mYQJ8A8z6tO3v2ZshO
NiDgeZjmf6VD1q5EYycPTJpaF49hZtOuFfmZ/PjTuowR+zqausreJiW7zSSy4UDUVEu5JgRoMzop
CXPC8bLR83UkHSYKu1pygBFo7/W541YyjhC8yrTGDGOdded5dt7sLldlGTaYg0VCjky7RVpvPgtA
8WXJQvYgi56sWtUjvmaFvcIaXmv6sMaxKrNHsV6b1dnbkTR3xpBOgVUM88FsPLm2azpQp8oXkEJf
mewOzbyS7xNiw9rdicKvuOpWyrvcZOrqTMRi5Mlk4jyXz0Pk5vprJvsd0oAzviBXFh5CoXCUcW0Q
ckH6IKk3wPY/3eYzR706V9NSSIuTnPOmfc4Ol5vk0N6NwEXM21ZwuYdIBExiGMGE3OTFVoKIz7Dl
mSuLsq/NIQy4RvpU3jEe9a8BPmPUFGX8dK10OyrWtWJlpDIhTKP3aFAzds+hGVSBEMyEh24pO0l/
GzUroYMU4F5pvkUaandO49xDkb6KafWPp9S+vGjxpswPJjrn6jxPmpbeEdP+cEU6WO+PjEpK5hgc
JJOLZxp3J2WbV3Zuwp7do0wzQ2+InaK3Rc2vG8cgYlXELi2smuue1c+Wy2NIzzhUdtM82vAKX3ob
8CLRe/v37ojgXdkQFDiM7EPi33eTRIFuzs874i8P8Ec3acJCQlb7LbD89x1R0v8jTn5gk02Px5si
eH6vH3EzE4yuseXhxflxR5y+xEkVaRZDVpCv/+jYKf+6qP7wvD8to18WVSWs+kuWEvTSaQ7OsAmu
dAhhuZ4WImMKsIe1dY+ZwAhAQ3cLOhv/1XX3J0Xcj0/hp35WmHY94zmegjy4hHXtOTQpO2wuGUGI
tr6FCuRBD7ohqOsQBNut5wNFZJRhX1b0u2hDeRLNIrjUzsw5HF7Ou5vLbrP5RLdyPrNXTHn4ex6t
JTpcAX2jw/aFwGO7st6DchmogbZJ7XKe2u+x/aq5sFbpdL3yrZ43jy7NqdiZzz8ml91HZIXe2+S2
u5WBA3XW236CPnY2gWjrJ3HFiddRUNN4/2KRo45gEKOXDv2Ugo4z1t/UlarwWZ/9WFf+8gDf6sqp
vcrVzi84PuY0Ev9WVk5fmM5fdHQ+MWRcPX+UlegeUSggFED/+EuoNho5KD0UgZPd9Z+VldNE/keV
49fnTaPox9JEPdEBiTP4w6iB+DTU6ZKbLjIujTGczlhT8xUK1pYZocYWz0iWzIoHML4PRC8Swf20
vdq5b9KZnDHE4HL+/vFK4mTBSWy1sc/MyO2VcLuaYF6bW8VltrM475cqfkzIIISCopjill2R8+Tu
SKd3y3e5sgsfTcTeXiw29z6ppNotjOG903tTrCMJq8vaL+z9HLm7NSO0McNRCnzF2X95b/9M1fDf
XqKfdJnxCaVpOgPo0bjDgLlWsfZ3R/jJT8x3Ang7T09TAjhD2fvOJtnwunliwhVcOuv98I5nlc6y
iImWXrDpkh6eOOkeWijrwPRjU6NwsMPsOrPu71E/uq3rq5b5vLqH3SosnqmcNhcH/POevM2s/y84
ttl/+9F+KkwvQhqek4mW7YwetNv1g/QwG9yaSIELWSvrMLSgHRK47jfFc+Lduvebxx6/LM9XmNay
KYXVGv0QuPTMWoEou75NtMRVtVsQPQ7PLHRoIxEXg2WWctOKFvx6gku2ARRr/4sXG25pGrmTtpmd
dfKE/PViM5MEzpE/b9m/PMDvLR/OrwonEFORJO0zseOPARCE1KlEIBlERNL8dbWhucwyQCMYadTn
GvBdUU3Px/iKSvxnh9g/ccP88MS1n1YbYVC76KzWCiZzUkDh51027WpCk1buA/smdxTCRqvw6mNQ
YS99qoN+NdxN6T4vutcGpGl6L6L71LkTRrVgcMStt27c2eLkT3hTxZtCgIjH3D6tp4yp0Xt4IUyT
y3nV3RGocyhupr/CONaC7BzxNyk8l7q3NhbmQ72aslHN7ejlm55D02mBWZ9RVOXj9R8WLdGpU7om
2j0BADtr4n6c3wRsyKPzFFiWT++ov2er7+GNDEQJ3dzMuLkvWGIqZJxee5cd4jdCEaQ7fFM4z6Gk
YyYxaThTrcSPM6jI4WO3Ip9jEVeOjXVDY0l9YH1wPmxuK8h+qheiuCHGemit8yFlSnQlXHNDc2hU
9u2z6kl3ZPjR1Drury/7j2b+5cL7k5XwkyLw42bx49v300p4asoQNANv3xJRTGOn+/O2x61kT9HM
yX9Zdn+dKkyN0T/ukqlH+fXQXHQS6Rt5Sx46H1MyWrh5eJBL6wHjpDNB+7c3NOKhQq52jMP9d9MW
7NZCCcB4LYMrzxmjWuJxcpL97Bu36C+P9Gj/ftk3f3x2U7vma/VppKmQCjy7O+jbMGbYLZ3KUokZ
Zi9YVgQcn/w1YF181qTVrMfl1b6JXWmeeMGEAHWfEZ65G87RycvBnzbY1L3uX2CurURv/JAf1Fec
SI66VfaQtlZukbu7+3LecV00sLFlS0aYsAntDSvpifPuMwNEN0v8vbFJQene64EcWm8XV2Bhdz7W
4d1D7a3vOlu33teMCaes4yXabu7DJOBWObTL3N6Sbe8NoIPR71jxsVpgsJs26G/c6r9+8cQ/7f1+
eWunr3958cZ0NDqpbXCz+zgwlxe344lA0yJ17Gm6jycuxZrsAWbEJ1/n7ruTJkJkILrjSvfieR1I
IOCndC7dca73+8S+w8/qF0G0yzFnulM/NWGOfIGMTOnSrRMHtO/dxdJYchSvDFT7RXUZQg9Q4U+L
NmiXFDnbBqhmy9UjAu7Cg8lVE42W/gHQPJ8oYy6TDFJ7IoyYBIJP4Vj64i2Z528yh9w5hfXf3214
BP/sGtPJP4NxRF9ymtl/fZk6fAxmFHYKQYG+YmKTdWrlXb5sKslHWFnQxXtGTKn6hj/rHOxpivJO
coxsXa424mg+5Q/1Q+R3sY07k/otZzD9jvNaohP4dFmfwjmiyOQY7i/vY0UOkHVTK7d54cV46kns
QxWJmlHzLz6eCRPBy9W6rK92QF+detGTlqhpEufwvqNy6aHmrLT1/UCKPE8sMG/HzXgwbrSDfjAP
kdPPkWBGW/Lk1xNE3dwIbhAgkXQXhymOArw9LJF+yRjqTO+FxTHgMoztwKrJRbKCdTuVUbbFJfAk
rTgCcQ0k9h4VijGA5ZdtKKKyDdXIeXBAygW64MsXTJeutFMQtgFVw2a8P922jhNv1q3TubRw5pG/
h0Zt354Mj4kVZKe1OCffjrUlnOvcx2wZBI071WVBe2NGgIXmAC6UDxLxQ6+K9TSxXx6knSevZ3TL
yP9bTLngkS94d+E9QrkXfKwzF2LjfHCdN5WAeto+23xrZ2xBAfJHIq21Gxy1BGhDaF0LQbQgVpC8
+msEqv+8r+27IsZhglKYEoqoq/nMFZYTpUUnvK0IgHe7EufM68wOF0G8T+D7Qk2JIDasJwaMaK8N
n2BoStet5E0l8uld3Jev+nEL2oQ6mqMlrjqKUeYgx/qzgKb/Zn1sNqvd2a39attWC4GYZ6t4GPYo
rpSbAZ4BzeUlul7fsCtC9Wgbp4bVI7FVCa2zLl6T38IwaMktVKzpmOkk62Y5zC/b01KfculVS/tw
rXvVs12CVjpiBw13SnnnpQufB5+U7xO7euNmwRKY3wS0MeBN8LyLh5S9gH7PiFZ6+mQOWunInWn/
TdnkiI/QKSBwRhalgrVdKuzhLyDy0DCViUUy7PWjcadtfEqkJ1V7PXrxZsL55s/cL8MkTYOzbsvs
L6SwvGj3CPLQAbOb8Pvqtrod7/v5WFtgCJaxm3mpS9uQUbI0r96z7Ttdr3Zuuq21e4+8cTm9Ez6x
ByW1slVDG7w4ZEnZa54iP9S0uJkywMnkMb+G1hlDhYXwG3AoE6vOy+4Uv3HeP/MmEUuCsBLkeT03
bTnA4HK+q+EglOgxJOR26yv4BUZgdnJZCKbdPCR3SCif1bcYgZYIoX16YvoNcdu4Wbqb+8TRlup0
YYLXoUHyttXvRy04pPGV546QFerl2jiejtLA9kpXhY8nYYM1aIki9l0/L6zJ6Iru86pY8WRfdYV4
jpZVvUnuZwRnnu/1DcdHSzogwbm9QifW1775VOcuRxpOOZi8XRYxkfv/zE9UJPuT4uhuipCa16aw
tIO2KSE0agvyFTHrb9DTmAfoG8dky0vtK84G4M9oV6h3UOSgiTEPBkOys60YjzUrlW0Egot4h1+J
l/FR8boSYzyzEedAZvak/Wvo73ir5nlnWS11xETy1Pw8QK1ordijU/810Nx+v61IzbFvmnWN7HR5
3Qv38u2ZN75Z40Pl1vGUuTI/e2fnRpl3frokytEetq+pDUUATZKXOXA6JjHT4ITr90lRa4vWAmwm
RyJWdLe03q/ObW1xQ9Twju6naaCvUv2STD4dp811cifDavaEtULtpzsoWCX0TEFwwER8t7k3fQLQ
JkCllW1691H6AH9kddbmciNHDnxbl68Ar+8093JTBexq43N5yNiwiGkTa7vZ9k8G2zx3LupOAzgs
6mxXWj9yWzNpcpk4HosCjVJ9SB/Ph4rHSHfaR/kcRggGH4wHPFKLwcFc/Awm1aUv+yj4B8OSKGcL
B0ynTV7tZy/qCB0HIL6FQvYY4jEsbG2rbFFMrDXHXE13/4kVG+gJfKWYLNds/UZ+IK9WZB2v2+uR
Jjvu4dIRF1BTAv2BzFgHbIujOReaAEuiMZGC2hsiyNwm8psWCgSwEJ7Z1BdTrWKJoEyttsReoUzE
fcHbE0euFi8NVK6neZ+4be2geFK5d1EuMufqEOYyXfMnqdYpt+yObxJyqt3TQ9MdkD2NFR8g2QTd
Xjy8xfc9TkLYstMn/7wm6s8hK1DCu7TbY8PMJZsUEPXioHeueH0Ma3jhROwO02ZerKZC9+GBg8uC
7Z3PKTsX65r18ZlZujDUbyqJv6zEpkPfT90fUach+wlOI+T48+tfCrFST0qDGDbeomAqwU58fwrD
N8XqXy+7PTUHRSKLr73X3xyIqQh/WTLWW7a9p4rtIbUDZVke5WyjzFM3O3rjPXHaaxFSSE5pCsh7
lU6NjwPSNP0guLW1muAQ1tnd7+d+ZgEot6s6GA1HXkVLdKXQWKxmmjqseAPmH7X/W031r3Rdq+g0
GeShwlAh4tEB+OsegSkJCDd/7hH88gDfegSkPXGumpzNn6Psb/0B/pT4EnqRxLDNTJjef/QHpP8A
H0UgSmN/MmvNuIq+9wf4EvFQ9BTQmkEOV/5RSx+O4y/X4w9PWvppyF1Kg0ZC+hUkfTDt+kmQBDhl
Xi8Gd4axBxi8qFeQI5hGw4znqFWBpbF0T3VztzwKL5eFNteX+eIFg8acAz6MKkohPk5rQbLmw+Kk
2/FcWSkrGuqV9dJu2+PZA4LzqfQUXE99zP0TElTWQceathWkz8F6Ck0oa+uweX5eKLZim4vSenxc
9XbMmRxKBR2x6mZqfG2sKTlEohqYzh5TmIHgUit76fvlNmhWEp3Oa5AcGs541apbjS5WTpgN006m
kcgwcpCfCHkDDfkIs83bkMMk94WbZM16c7YXIVHSyM1ZEYlWG9hBbmUHjhIfU7vtwpIZOjojcOta
swE0SxlR9vfM6S/X15+0AuQ/IXL++FZx+X09nAxqeTqJRkEFOB3W4HOtavoj/edRmAZN60w16t0b
gZEHnpLTWMzZWftRgfuErZDtuRgfziv92L7W5MYCeCf8ZnQoSTizwdK4rRcz57QK17yC83HJpkUj
hve1QmB7WoAlUfkTIhAsPMSs42+QQTflsp4LnDXeTZfBvn19UOPVvTqb+y9tRKRWBcjw8ztsNJka
YFhAtA3nkU0ERWjpaw4ttJjd2G8tJAvqY7BLqQFaBzKUQwdodKaUruls8JK76T64+siV+Tg5RnAY
GfPylynEpxQvuCzWyzSROhxkcmMtlkLXnZo0DH5mAKGtx8F7fXWlxVFld4SFYr8mjifQQQeouD5x
ENq9M4f2NaJC7BXh0o2DUhgECDuIU5C5NRyLxey+fb+wsdWWjMOgc0UuCmrX9+aFkLNlfs+Qh63F
mr2Ua7SQ7/gFvlkGCPXSfPJsIzrTxFrcK8F4dOYT1fCjfBeCbqkHSAedz+vlX7jwIuRRZVmTjU9q
qCz9rcJopgusmD8uvH/yAN8WXo3APNqppCsQqSyR3/x9FCQRA63T7CJhAZ3vJM//uvjCOESk95mc
9YMrFXW+JrKUYyX4Dkn8B1BDeQJ5/FAM8MQVsBpMqnAPaDSPf7yjBaGqKtrEvV1UmDZbTfcvcHdC
U3uITdXqyCbopdnziGwCpI8y6ouS+CTTPLk5Xcke9PjZNB4qEiZrIUhEVPxnY4uvKBs1X8860hQS
aaHmpzlQrpcW/CHhO0+yeXmZcG3E8eXLSgaQI8vjsjxFHgSKTYlfLKvkah7G6auGuEHMuK0S+UE+
d5hkwpb0yERBZTuzRenil6HuyRn64TrfNpeOw+pEXwz7Tac+avFLmAYNWhPhWs7FKFzl2Mo1XJ1m
K9hpdkWwb9I3oAHRNEiARHW8lzh6zOIHMf+Ih9lNLccIE5Ub3kFGVqNhqUQJx2dlq4YkRwEYuGJp
0srUPSWA7cLEbsVZoKHntNCPPRT1oZ+xvqT90zkDVBanh76Q8a0RBpZHyB/EPdpPpyESS43p6ugD
qQQXDtNFUdl1n9zAK3ysU92vT/cnGXC/gd/+elC72a6XpHdFrWVHq7r7tEjtpKRHRRK2GxtXYnIa
4Sar41tVE7fJGM6swTzImIGB33g5TC1KQLcpLoWPfMOIECZlTWep4BwGGdWyLmKC11A4D+eV0cb3
svAkjiZHBRED2rmbRzMgfDGOvCFLdmpEjrbeLoqEpksmF7dVGu5mWNxUwXg2y/H1fNLWqVCuyH8A
H9UWZ78qwVxUr7nGwZVzSjpDUnwS01Wt5U+JuWuENshQqACc3p3OpdteXpIW158EE4ihYSR4YzoD
AmR2TmgkMys2BNkO67Fyiuq8SE1lyfXjnIsejzWVxCl6a6vskGsg18TKRnU/xx9on4bXaHyEfe3F
/fXxQv8sJ5Yh70Ef1hqiGGcmpR7ak2QsDm3iF2QlZzhIr2EUXEOcuuiuo+QlxSophHdduWizoyG+
wIBzdYNDS2M0Kf2z2gvbkxsXWWxfdVIRL1k4N1IA6eiPxiZx5TBzu7O+NrPHWXFIosyRT3RK1Cvp
AqmtnMWlGt33jBlqYdLFvOlwnIwJJdDpTh7Phb63zMF0JV1bRdIJf0hh19yhzWDaRCtbOohz/XIQ
uFGF+OQU5ZkcleZWmaU3KjipmZZsr724VgaOgkRqmGfIXAqGveh6ev/74mFSLP+y0jD6BmNlssoq
4k/N8248p/XYgVzRzydf6SvnEo+IfaSFNIoLgyRxZRCcRGK3R+E265SV2hYHFOyWWs2cRBtBMCpe
wnktyYTAaHt096Ujc8BqzuarNNmacxm7KaS39uInQrSYJeej3KR3Wrw1tedCB3slmkctXfQDs2Px
QUmz+YhSapBoIZzqCJhHGr2bWuRfRTWC8tW/h5pMVGiCTkq7jP6ly1annFCJbubqSdf5g5S/Im7c
nsPmJsy1O1V7Kc8tiTF57XbXsVspgPPbhoNuRpbocH4vhPpwzc63edfuxOR45W5s+neGhXbUgZwY
hfcmltE81sdQqLdXVVIc83T1Mj1za4RncTLbX9HQz6JMxf8I5S/xNDzQdZju++HsmlF8zCtGUjPT
S2XdLXC0/1u3dCQWUMCRTEhAJnSgTl8u118MdzDuUFH9uKX/yQN829KN/3AkQqgNZYLQa7AOv2/p
Ooa7KT5OmZHhhL6fb/pd3TGdp2QYFN8VUmzEf5yn+HPCDMBtfctg+idb+ueM7MeBHT8514wogSxH
3vLTlp72lSj0Sc8KFwM46KOscdJQWxRddSsk9FfzMRBgQbZF4jYymNuYyhC6VH0x/CSpHFHxonO/
EJHwQambGxLXPQO2SmfgMbsN0ymVput3UQ+xRR5WTY3QVkHhqke2CYs8uabcgYJvZhPVYN507VrP
hGOHv7eZIpwuau1VBSrFNDcyKzp3ZK4GVyMisbtWOBwJWMKh3uhy8SoWu3AYaDAK7+VwPlxO5cxB
eXzCgKs0bWbXswTyS281vbEfIxmYjHbXQ850uxFIcNFgI4iA5CnNttalhZA8C3D/5KGI7eqibxuF
htGtWI7IMkw70SUwvJFrVrsaMWJIbrXsQ6DyRnMTiR0Y53WM47W8vuaS4LXhh1IxOqi3hoxbeHww
pdM6OxNpX3MGqu7l6UfTqNLLUndjFnGzejSjtVY9DeohblW/a42r04PznAGQBX01IyimLE476SKs
1Y7Wch3vBoWTL+k4qTH4pvJgDsuR5rcGNgDCphYb9Jqq1K8UNCOZW6qalyXZsj9d4VuS+tbfKoNh
ZRwpBUIy0kJHsRtu4vwKWxkDYtb5Yh2Een5IOGA2mZ9nkpuY6namZU6Svkh9jgQkFUig6pXVNXxU
ztoiahhShHAgG7VqoEXJ+LlaUjCwZx2AOZ1HfNzq5c5ECJz0B1mr3opYlVyjTDbqybiJSymQQOOe
qnijzrZSODqiiT48KsIFqRbzKjNgAW7yqNGxaq0iZT9gl07z8q6btbcaUB0x7+cAbQ2rrFCjXMt1
3ajgaUNlCsTqRXFaGfeduGgGBKMjLQ9HScqg6fBJZ6jKocQ8zXK6gOeWAJP/07PoVJqVxJTRQJeN
TT+f/59Yj2elD6dgkzx+OrWTlpdGaLOKQ31mtcDIQsalaWKfuSuo3PyWZnYPPZJ6eFa8CWK8VnR2
UwBhJ9CUhbJpkQJUBjxgOb+51qpjkNgVMtZRe+xctz0jsjN5qjRlRcoGwq7Eq1eVjwYzDYMxaC71
WyHZ4HRzhV4YrNGIt4hH8J1jMkY/3r1mF4DDTWj/e1f6GX4LGWEcvgsW+r89vImKgHLr55X+lwf4
baWXJys0mwg0QuiDUxDQ95X+8yvq5OMmPh1GEEaP31d6+T8y2T0oZEWNsuszgvT7Ss+X6LQBsgcB
RBTfP+ycadNK/uNK/8MT135qx6gXo9Gi2Ig+p2XTfLNzeycktAzF/aK4KYXtqN6Vpscaef0chy+1
z/ng1G3OAprNDS2b1imCdHPyNY/emmrrHpIwjI9OfKcfa77aOvGhDOiBUMFaWWtfZQ+75jTnAoXh
En/7KNmTgAEnqB++TSGXA2kKk+ivJTVYt6WNcGHARP9q8l2JZD/k3vH2t75G75NlNk93hWWXMW5o
osXobU39//fgvaWTbFj08rNimUuHxJ1PecJTkOkJxUdQOZl1P/m4KYV4GrV78g74SST7eebZ15mb
YD70mnv9Ud9Vc5R0/+ZcSX0KvjZY3rDsUp38XSmEfwoB6s83yC8P8PsNolC3YIeCv0knQ/u9FOIG
wWeISF0G8cktNKWufy+FMEmpxpRwpX0jDPxRCsnccCQskPiCm/ozzeEflEKfne2fbpCvT5yGCjfQ
l1GHMQ5CTkJ35HR79ZLZ5Sxp4JyDaoowA4dunREpoPptKC1NMyxgxVUZqSMDk7g0V86WKBceMRh2
cTHeG43TsX5q7EzHrzBuM6ShsbQ/98kDsaZraWwPauZLExqROLgBwx4REeXLTPVqGWCHaJ0MoIHB
FahHtCOqrjszQJdu6vwxhj2oerLZ22rhm+TkqbueIMjEjSSnZ5gZumI7EFjo5DRQGSaDQjGQ3dpM
tPRAqR2hxVprY1/GwBiEam4B8oDDWYaOdA3y8+7EHQk3/XIP0aU4vY2cduKkeW6l7lm7qC9x2hSM
tovqWKmXm0sKgikl1SE/b095tjGh6s8upj92wlaANjVRy5KTsD6dF5c0OQ74QkAplpADEt01z3ow
PJaF/JT6icT4+URnVhw3OabsZMZSUBhuMhk8K9Bmo63cNUdqFI3uRDXvyv0JUs71siqMeqcmgBiM
igoTxlK5SlpGr9fei+JtxJ+cr5e5QbMlb9BDcNLNytpvztRBQjWPYpDNKiJkhUHbmNoV4ByO6sPV
zWb3QrrL9pfjrN/kxjMz/GpR058u1tpT9hHdUS/y2sDvlA7Y4Go8ThqzdoZ+7a5oN9LV7XbSU/xO
T4G3N18JeIKSII4OnEXzEep76F711mWkiqlFrI6lvCw+sBWVH9HzDJ0yvq8Iy4A5mxstatupWlNH
60ov7US3J4wh89s0d6vLumqOeYcMQ3453/bQ8y9W98B/LhkTQsTImsXDwQqPW4sXksmwGHMhh9hK
cdVAK5XI8lJE+PD4SFWi4KXCbxvVaZGJIYvM1OuDILe007XgLME4K88rc2/EXP7gsU0pCCFIlvSQ
9Is3asxJOuD4kMCRvBENgngAMBa0f+QQ5IT0dzE477F7h8Gmbct0kRgEGG5LYlDYXR7GcJgLCU2r
MA1pLemfuSfTPyBcUyQJhKtbkBZmJFldgZFKxgG/4t+WRHbuK4y7gi+0SIBmflaErlbsmI2ow30E
p00U7MqcN7Ls1krmGLfFqwrdVF2QLWyK/L8kbjEVRem8T496GHC+oW+YIVuusNgtmgQfV7PSxegu
Ml2a4kIO9wtcSH6TV/5MP/Z9ZuUkq0BDq3ovlmYv+rDuro6GbgEHXCgdM87dfUvEmOL1IDthJ/Vw
iaa6Xw8IlM3YHlHapOuaC4jwh9F0zrGnPxjpsZc9U3fL59NrmXqtctAUl7DM5Kz4edIta1gBV36G
+UzcqM3C6LojCAjv2q+W+y/r+u63OuF/zk2+u8TEAPy//5262r+sjnjPJxCMiXNH/2l1DGXZHEWW
KyfVHoxxX0moqtQFGTcIYiZsOml4cXQzCFxjp7dMCbANWFJzp/RIk0TxN1n6v3BYAOVDxbVPwpli
fJr4v7zsv3QWFHqPv2ynvz7A79sp74MK3homzxRn9LXeVEhc4jjPLjvtjX9MauFUGkwY2DTZUX8r
Kr93FvgSdi20Pt/nvv9gM5UmX9MPxeb0rGlfYNDH+/U5ev66lypDXonGEE7A+sI9ncJDHHPjnDT8
F1l40PLGi6CRaSPwC1bVW0npONC89+Jdn0LHbe/zvvj/3J3XctvYtkV/6OAUcnhFIMEoBgVKLyhF
ZCIS6evvgDvZ7r59ql+75Hbblk2RFLD32mvNOSbRKuVbbeXP372jf3Uh/6kO/umpza3H77b5yRgn
saTr7lSBhFhG20cGjivhQcdMWSWDXw2a3Uto4UxfiPZ1AuGRHevvnwT2uD+/QahI8O7MLHIOC/Oc
+7tnYfVBWogxRzklVw7VWLwFYu0WpkVuy+RpVenHEv11BZeFXIbHG+9PdptKBnj5tiZmcGQ9jcDB
CY3omQ1BuD3O6QHtTlG7emE89MPoNmlNkxK1uJV5Io2U0EqhtUXOBM84btWnVq/o5RLpHD4IZn6I
I4zXxUQqbd2StTCmvt7j2RHihXa9VHQZpcnwFZX/gDgrvQVTWDyq19IJb9k2E/tdyxp61Ye7Ju9X
kZV747xM3mjFWx9mG9HhJ3OkJ1spWhTGLAel2Rqk+84y16mGtFKJAU6m4j4qz7iY2Qn1hv0fxlBs
AjLsBppLKGqVg3Flx8zRx6gUKkHdLnKypUIBWX1FanNAznSIyLB6mYYvQS7AmTSMIUokO8Q5AEJF
d6KUqKSamr/8oBQ34pVQBqbmjhANBQBSLM+m8iWIEuQFQfxuSDgMBI4gYbWsIEZTD95QslWHKmQr
aG57MRtJ1boxUG9yzwo1wpG055SwyVyVHmThyg42DUtiAcm+RFsl1C9D/XEtmmPRYktIBNSJt8Qx
84Vi7LPwXLALpwUNGe1T0K3XsKbhPVFvFtku6kYCNTJ1kxGOoAz0ncNIWiaVtejZP5iaqMGiavYV
OQuiTiJWK1a2JGZuJ207WmNFobItZ8v0Fjk3umt6frnJj5kgUBhuzRleo3bYjdjvsrHcFNZrwGDm
NoibzEpdQM+2bHR+lJM5HSbUj5oAqRV4XKJtrR7lufFR3zI/pz4We3Mr0cNI886rWzJV5vz1gyIl
UOo3YbKXYFSFH8WoIBDKqPuehhspquOmjAwSN3dxbNgtYSGUWDTxJANzc/ZScOlEwyoCa9DnBXid
p0BFOapph4rk1J5GdtvWGx2BZj5nfdfyHdcxymByjsZsLUYC6RL4KIgFybgQFc2Vwhy23yB4iVT7
OWxsnVqnaSk8xzktanfTREeC4ToR+h5FD9cYiSPcD7EmYIzaXRltmOrVcAB970kojtsP4XZUjc8c
VfFY3pVF7nblY4ZSurldMvZFFSFTdEW8lvOtsfTQyZF/XRPwg2LnJWjIlShfanSIYkE5ppK81Ey0
jsR/P0/pOgw+q5GpUyH4kZouQqNbFbqytsp2Kejwc1Jogcxg1fwA6lEJ1UtYaec+yhma3KnVBmZk
2/pRo3NWObPUOHp5Z6obY7oPyiclSglrb8lv4+if7Ybr0Rx3mrYve3PXIQ+U5PzhWm05jWgyHNbL
lPvy6F/TU8qEYdypyc4KzwMJU10gL+rRD4DrJ28igInAchPhFXhjq2DND3JxrY0vfI/cfByItyWq
TDJPaS4tg7L7IJDeHQS9IjsqeDIJ0yY3Bp9hJr+U3NFig+o8yJZagACGpphUdc9Fp+yvOWtHbwJH
j6ZP4o28byv1v7HSYC/BdArSGhUWmatsyf+/HkwRBWUW7PxgUP3zA/w6wwBuzTRibgggI5gjVH/r
bEmUEybWchyoyi8UsT8O7uLsAKcqNGVs5780vX7rbPEprGfqLFz71U72D2oNy/hTsfHjEzdoSHy/
lzbyKDXpYKqIh27erv+Sbo7ZY2uZ/dUGktJoK8O52D0C4j/qx+g+WM7urZDq/D4YbeOS3Wf34al6
VN7jVyT9mWOd00fEP+twL5zNI/Hr8//KLb/QYaEumq/rtkW9NDqti9PI/6js+8YxSDxMdrPACryE
jdpqDhFFeuA198UHSjGEXLe79aV3um9i0XDxNb3UxysyHUjDlVfv6Cmfc8Cr4bl50g7qyXSMbZI7
sL98NlbaXPjKVsAyIHBOz4Rm7dubre7qS30xX9gyUI6hSA8n34BXAS2c/c1GrA1TLd0bOJCIlOcN
+mDNRHlGLpH9NtDMCwBcrBW/2XEac6c3agCdjAI0Z6STEavQraAonTI4IxExW6tUXgbt9tq4Eecb
0BbLF/xUT7ObdTPDEnNneWo3nF5a3R0TV8QjM8/qlwxB0n0SnZQVrwnFa7JMljXaPGPuPtygKRLL
uoJvyyLOrITvknoMjtcV53XZnb4xwMXR/hDumXtotB8HdzZRzH6qk+gsOrtcvbR+8SrYj/Vm9EQ+
3sDECba+Ch/Sh+guOks+AbSKbz2BjFnkaAHjzSJFh0eSFe6/hb4muXXPmdmme7Aa1xSjS6Kczxou
gOecd4jGowApvHJva0i8i8KfjRIYQpyveFE/yE/pnbA6+pvGfsHPRXYg8XPwqRgEu4kDAXEWLgvb
DWpup+QDLgZ+gnq7G5kmbcutdQexm2uJ0/cy8KzDFzqs+QvQgG08cV09Grb4hf+lcxY4Ed/IQvKV
BefS13qFTcvTl+PXbrpA4EEtx2uQXP11R1fHzm0sHiM4aDvdCHRrp+0sobuTsKFNs1sKD9RT52Mh
dMvNdROjie985sE+qCkuDxq8ose7Qwyw7iQOVhTtQEbxMjhlsM1XxyPP0ufyJ/SLD3zOJ3MZ78N9
hiCTrlbw0rqcuTGhERKIs7d2Hl7IW+SlDotgN7e9KLNelDMncRobvPBXYVNhInElpDmO4HOr7nI7
2Qa7+U7MVtlqNz96dB+/qscvtL877dL76Z4nqnAF4EQCEubSSbNX6Ok9vBPlalqMXwXGr4xvCYrk
5SrdwFR4u4cE8QkB6fp1kI7S8up7oLTKjfgB99oeRE9e6ffmffSUXwwHKnW4UpbpijMCYmQIfpgo
bytEmzQJuORh03mx8+DtxUV4ryyftqhyqMnUdjnzukkMPntrStLVdksgInCyuQO9mH+6y6inzo07
OOxlzjOfwBe1kgCRCQ/ptkTRvd57pk2q1yxuX3s24tGH/fOeksH+DLjqP2cRKv/DE46r8fN0mvWE
oY1TByG7h/jR6b7yFeJ0b4+5pHef0Agij3IsdeHN7fBsk6Jk9bwtRgTLiZcrDf31ylwVS/pMztXV
tqpT7Tm0LcfHXXya+/4DdnYy3vHZzs1/4qHL1aUHGU+fxW4e+c7OtozRXdLA7An14N1UD9TUC8Es
XRaaiB6fatm19Nr39VbYtV+eic7yA4mqf9vmK0bPW56+aef31rLaRvtpPTjSkhfjiofMXnrcFmRW
3+l3wVk56mdjd3s/xCt9lk2uzPeCB9DtxCuPZD0+TMC/X9qH+gH9Y7Qud1fHwUDFvXfdMiG9f7xg
3Xott/Ejy+fDdFbu5ZOI9NSZ3ZoXxMXn8ajcD8+4huC1D3Z6l+JQyFbiuo7tDVo1eTe9t/KWNUzd
BzR3/Bu4SW1VbFjLs8d196L7Ih7MfmF4yjJeZo/UWKvPE0YVaFsFjk1IVUvoI6uB987lGppOpd+t
461yNM/CC4Pm4HxD5RU5XshJEOsGr5PvNSbhZoXIF+EI3igPyu2WvwZAH3HKBNEncnPNE8m3b/yR
JUjf6O/mcO5umf2Rom+Vd6Gj117MKBI0D96wdc5FzLfuS77Z0+kd907wgSjuyqsoANrirjlNx3wb
3AV3zfYVxRy+x+IjxYGEMCa/OtV79qUdgzNArvJRHBfWcRAORrIyM+jpIa454eB58R1Nx65zC2vN
fBRj2EdlAu0ha9z+8nGVEfJd/zKS/H+dC5L8pyP2XBYwFxBBZDDwm0d935cFmVZFN40xP51Ux3Ub
gsFlJ7lYi1nPy3Fjx9Tf1+8xZsurT7yddxjLEYObM9HXa5Fpe/vCub/DlouZGNsgJuZvH8GH4J1W
C9Nd4qsdtxKrwgmb1xpPIxvrcrlFt+Y7z8/ee7g71KU3X/VbNHv3tvB49Z9YdVdL3V5ebU5pieOx
jUARP4UijWCngI8bLTkh+/peP918Vtu9eToehQPvozv6ScX75Y82NHrnwcFBlwj2d2XgX7VH5inM
j62bn962nzoTRpSlU4yN23lUttJ9ZV92qLyoJeYPA0cjnnrLfrmwObG/3PgDyX6b0cbwajhSstmw
AhcsRfezEJv9AS+gd6EyYyfQVh8fCMEjJ7gXn5lK1xvLMbdNC93m6Yn3Dc02W8+JVAHvU13JH6Q4
Qvt4GheAu2ZL2BNENxA+Lu5oj8XgyfZfn7ceiMSnkEmgv/5KXT9eXJ1z7j6cz7jDXP8GiHw12zJr
ZpSXWemPXH93mffJD8te+Nmx3iXH7GUeJM5P8Rh56OTPdIPX/S9v7b/xKDELkpjGARSem4Qy9f7/
f5TQNAFKzU9HiT8/wK9HCeO/M5RRQtUnMuwzVQABv9pLiPojV2d2kYA6VRiV/3GUYDwI+BSLiy5J
ECokvtpvR4kZkQNy1EA3jTyabPd/Arvhdf146YtwiuckVhEllAzE9McVg9eZxkbHfSi1mq0KH1rx
lWj/I8VP/dNphS+CVxuGkDKDIa358991/rS+m0juweg15uCGY03eSSmhlA9BynmZmORcyNw2f1Bf
JuHDgug/wnpotDXZea5aRKdElRcZ2V8CXTxLBA5ckm1BdmXG9KAffK2U6ASon2UmL26jvrOmYFmZ
NGHIOvq4WcZG6iYvmmdISEmEWnsLNLUnN5VurGAyfJuE8jAk1/dKJnkuCZ56wjCNSaA215AjCy/5
lOe06sLFd5fMXyw7XFp/fu9/uOZ+WnYiI+y6NCdCNonS0Ys64bkTMOSmQbBvSISdpuxZmG7HMZru
jYajkg4WBfm5tojpMHQDf5LnN0ftb29McUHV9ePeCOrlTS4popr8TummVyLhQeYhxSGB6JBEwIpx
wvStTgYawSt98XglZb6dCHRAncycxFX1dGFpPqr31U01Nlnb7mqzh6ycD3TvCoPEcAiwyVM2DOus
X09Rh/htUu7inq5boJqMQIrrMi2u7tTTX5O0rLEjdXb9lSTnJBw5FdlWR3kfpdFzZEhMH6fTlPe5
U6jKYQhlwe5T+khp7XdZ8VyZZG9URmR3bWNnZvlEJvpdTKaxgkp7vBH51GVek0MHrI5qtmuUCFUQ
W3ZxqOuGznLiTwaxyvHW6Hc9FYQGHDSqF3HrWNFTY65lcX01nqwseUtugaf2REmrwyrjTUhFlv+o
WElDf256XNLc3DgYI7UB2iRssw7PJRwgejdcxUL7iYikMR5N0oLpQdkdtnUEzlXg5CMu+/YrZ25F
0IQmvqBOU83OHtsvgTAaQz920W7Ux71SuJQvlfkI7rCgtVTVxlsuP4p95HbABRvrVGIE1F40FTkY
MSlt834VvbZmxslfXcvoFEtB81SygUZ4+UOzqPL0JMTZYayzJ5XmlZhf39QmI1+jYlPIrtugRrYX
c6ysWzeLV726Denh5fV1l49zVtZN9m5t9Tk1waZIJdcs6/dgOmmgEXX5Btx6NtcM4qLIzkVOJgdZ
hqQQ0qrmvJPpIBCnVVHsdOncJ8SMJJMKnLXoV+qtcyuiLYfx9jIEhlskwuKmWsusQ+Or4zMYUHld
uemlNN5epdBpK81JSizdAaOSb3fhv3OHIh2NBpMOtx51LUOcv9mhGC1IyJ1+aHaxCv/0AL/uUORg
aBjXSH4DkjSjC3/fofgMTTNmarMgBcsNBeVvKhXAhTMEkbQ4BZbbD4CkeYcSZYS+7FtsK+Y/MkDO
f/3Pe5RMt42vD+cYavCP2wfk3Kw3lJwzl7nngNxxJrl9had8365mRCtR7TbtnKVk58c6BYd5swVy
ocbCiT068tVDdObW2Vz9FCQXJ/Q7HsNczsAcZOUUwBDyj8go10Cm6SBcZm6ai2O5iO/k9tBqWFUo
TK2P6PO26d+E5+vyurRcPvy5tMpWtMhkQEgzjmd0+BUHHcEjJO2GdY+kQ2Ag99MmOQfP3VNL76F8
a32zJKEtm5PDr+bCwtFOHBSeBMPbcywG1r8yjvK78NIQqcGLWCnrbKNzPE03yT2tjbV0z+Jqx3gA
8x1tYs1grn5vrkCCSAYF5tgda8kTGLPZJ0x7FJ1JQ16AgxKU4LFT1trxjnYArZDciXdiYlN4xnBG
ToPfX8RVuBrW07r13vERdrw5lUMjaQUzxsvX8FB+KXvv86Xa27RPCP8IvnoaUcE63OTAujk3AESh
1YBzAm/hAg1Ddv0Qd80Jzc6cp+qQNL6NN+lm3LV3TAKO/afW2tWy+SS+jh9N4dTNmVYCkd88SIvQ
YIXMjRkpbQNlze8TskNsxVO8alHdZcf2YUJpsZaf1Cfs8OA0mgMcZTz3vriV3WCDK4qAeOe19UhV
offmCg/DerzMKjxxYS2tJcKYZfhcHLq97JZrGcjI+UxW7HoosXpDkaax9A2nUWx66vRFteHUvPl6
J9tjMYv2ZiJW6r81m/ipf3uMFzHUuGFB1NzdtePSjB9J9l7ib3jGp8FGVr2OwHmP8Wu0m7umZ+F8
886RffyYr5+5Ju8o7EHFZWu/XR5DYsDs5IGhAiclNA+e6bBWMwnCgY73F25GvIi89CzPQYmcNrQP
chOw4ZuesHV1r3Rz+9LR6bt5jHjp+XEi6QEN+kZ3lCEwMYPkX2HF54vswm6BBQqPvnIQT6Sj7Glc
fphLcVNvyYmCgOKLs922xJ2brIvVOneBo6wUL0N2mPIsoMfY8V2Jin4+5WYP4ZnD8CI8T44HhfMZ
Bh7dZPv5Vbb3T/J9w7kT2BMPh43oKTMj36Tco7kE8aXnGLiR/r1+S7wVSANJHZrrex01wd+u9RJ6
5p8HG39+gN9PI9gjKfg5jwDehG/w+1o/82t1mZhPHamLrs8bzHdrPRZMXYe5xE/f4Hx/nEak+QjD
BzZNBjH/CIan/+VS/8cL/zkMqamtVjLKQaRpBUtBxjNMy408TJzKeJVZnhF828h53w+fJ9YkbaP4
yPHd2Vc+2NdusRIjmhPPmAW4MXEFew+vz09bx6X05EKLXfOpoqtF8h7tXdPj7DufmL/K/9GIIVH1
r7asP16H8tN8RozI8hqab6+jgK3dLq/tUrN3KetXx2uYIR0TGmLtDtGcI92ZVufcBl9mzvypbWCq
lPC5Ikf1roe5H1mvJNBmhwEnuATKrXGeSCG2V9G5WEbuKn0I7YWR2n21OujbEvTtHAQhOLBc5q5r
Zr/P/+jt8xQA2oE/vph7qKu3/kWhwD1yS56bheYZ3idQ0/XKhm2iOSzU0D2enw6fn0SOQttFSWB6
KXc+TUvzbu7fPuSkPmVgYuhYkte3iA/hYVw8MXBelL6076RdNsCPOoya173ura/EJ3d70ToPVy+8
aBVczEXs3lbspCGrkv+RQSZqno6X3Q50GecNX/lIPOMDtPvjDLabTeZwODTQJjfn46O3R+z/SODo
skTLBAjUPJuYfdr8ajFzO4Cs8N+IS5w1xrNZ0lPbdaGh8KuNMk+r/r2VJFEm8HOBVhBuhuL571YX
EshpJ/5cSf7pAX4fm2q0OsBuGyihkPZzX/yO0uDfUEYa9DmINp5NYb+tLvJ/OQZrFk2NX0NU/uh1
gNpUFPqY/AXYvljW/kmvA7Dnn27LH564whL3fSPCHKNIxZQAFTFUI1fqmB5KorLRamYA1qYzww9l
nLxwBOilNSQzXZvlNVahOJFF4KDRxJWlFos0aImYjZK7XtgifNkbxixTDe/HUvKMjtvvyn0cYbYk
QkHnSzCZXul5h5qVprn8XnD0ySviJZn3pyFDzzxmJGgmR4nkV3UArBPJvpGaW6UADHTTjp3YIuFI
I7/S7quU6EEFw1o64qsCvncjXWlKKlcNAMldK9UZ9fY1SKJkoUTVUo+QPI/qp27Wx1sMUqe57gKS
2MUa5U8Q3sVVY2tAuMpCWAWGvJUr3e81LJYNelohv2LKaYY37HnMAHXKtygRn26MUYpkhy30s5Kv
pyFoCEu0yJ2pnxua8lWMXDoXd5pVr1NDPU00CJoku5MRQmPcPtdIjeX8Ki8z6aUPox04y7ecYIZM
9QIJ2awZhsswi7ZqRH/DGHZmxTSV4ZmUceBvKreptJXJKpqn+TYmxq0fdVI68mBVD3O8ByLTksC5
IcQrC1qu+IxRQRX629R/mMqge91Iom4m3FyS1TNerS7HbnDdhQRlDSbSGxXT6zjgsn/oUxnko6Uc
o6Q+aep1bQkijZWurw7GYK2HPN2GdP1vEvJmi/EUAmOMfv2iTwe7VvkWVtLOGPS1gRX5ViQPkVQr
dtuL+xTDW0Cyt13I5kuJ3isenwguRIaHRZ3SgG5sQD7ftT7Kw6ksCLa8dZadj/QsbhERu0vDZASK
LEuzUtMhMegJkWXspG3iC3JP2PPE8VkzHEEv3nsD/U4iboQ8fc7C6KKO/VsY5M9NAVyMtwagm45e
bTKW1VwGDq7SSYvUam0R3VY31YuC4lwKZbIt+o4ZiYiDvr+a3hQmj2FQrJp4PDbwAMJAOjCMd24y
PY0Us5ZgtVvUYCGSIaa4vcVe0OZrImIjZjbTKpCYCGWEYlYmgrU2vg+FyHKswjrEEwJboQ6PNXPw
7vY6XpOdJg2rNLPAG1QxIWQp6cNk7+rVl2KmFxmflxRri6QxX4KxO6vmuDaT6k7oLMx7wiaSEQtZ
OuLkaQKQXSqACosAO42g2mZR+/ow4K4p1v2EtD0erhTPIS3AxGzuzSp4zW7ZbTFEVxNR021+OYwj
pelwDZLNMIGoo5LzhpCAD11ZosN8rRPBlSuFHFZgQ7Y+IGFoW2SBwrlSO9ryQZ4fg4S8ByuwXv6T
ChmCJitFeyCFu6FRIKUJnBqjQSrdNuvIviCFVvr81+5VKluDSr1KPAJ9iL83rykaexXdgR+6Hn9+
gF/2Khw4eJFBNBEdhDr4W+r9L3vV/BmNUtik/04zBKHPH3sVOh5thjthFMJDTNn7x141q3+w2PFY
bJjfxMn/QOJj/qk5/OPzVn9uzNfmWIdX+odINlsmrodiZ/gW/DPrLXrOFsJeJIwbvtxzPS2u2NKo
ew0id79C4QFfSA6/jcYv1hx1QQA3+XYBGdR4XQfJDugxIxN1McS3DYANItIPyknZ6/eJuiw0Z4yX
M7BwgGT/zFg7he3w1BPT+aE+p7tiGWwT6UFov8ixIeymLGldJKcGX8EQ76d4r4ibARVjed3iyNEv
BmJHFCgoMVE+MstqdrL+ka2NlWU8NptioZWBXSkEszwIV/QGwXtczZJW0EZm9b+q8j9NR396S3+a
jvZSyGJrlIHTXrLt1VyS+iRSOsLRXQj0Y8tNZboN2T5M4mMHxc942w08tcnhx0jOcd2dzLfwjvX6
6V97OzKqomTE1KVTzTEw+7vS0TL+Qtv/5wf49XYU/yvpGqMuxG7zOXKu3X4vHfmi3P64MCxDmnn9
v1WOwH6gxZMBplJZziflP+5G6b9UcvyJKnM4npkD/6hy/Hbw/EHdL9J65IiLl5W5GxkuP1aOdKXF
vBkB0fRyUjpTCTokxEKj5HexFQarXjPKxZjjOitAu9gqvlObZ4ykyagluxyRhrEtiYvYMla1We4K
CV1tqOVbi5SqtVJnymOngGqO5Lc4ERMvu/lVO7y1yvjA9GVpYokjxVqKF2bQ7oThfYpTf5qoXhWm
L7W5vk6AM+LYKTQRLvFD3KFW6SY/ad+bCXRBTJBuhZZbvfo3iDaGcaas5V43TtI40RIjROzavra3
YHE1Tg0WFhEOSnA73KSFCuK1yZymROpHfErKiqQEpFSJ2mEMCNjK002k3F1v+zG43LAyNeVbY5F1
hgXYvraxV11pdzEscuqONm22ja/0BqtGL+02hG0T5nK0CazHvEPsFyL+SMJt2QOPDWIV6dvIDCXA
pzoU4YdR4rcxm+NUC4ugCS5FDcPFMrDXi1/B1D/0lN2GVjqJLHlpN6D7DaaDrsarWQkSleUGcMBL
hUcTYMJHLCUnoO2feYZ3t5MF15JZ8Iiyws4mWpeprO5k9faYmd3aCovztVXfYyLC3C7o6UTWVblp
sqzzJKZ3IqlNZYt78npdiBoZ9pIZ1ojwfQoekdRTulqDQURcRce0D6vB7iOC0KPb8DglrQYIYjpk
KZy6USIHHtDwCBe9rbY9xr3egGIU++KVtK1AWyoisuWuaz9DNdlUU7G9llQHmdRkD4l40KFOyDUV
w0302zB4kOt4sod85ESuY4W79v2+FgPztRYmT7ESyCrSOrsOiyRX3L5Domm+RElzf2tK18xCaE39
MiOuXU++0L4/W4G+MPiXg5I96Ly+VBzvtRR8taXSphUEv8PZcS1voGJG8s2iju1EbAfIbmjQNXHa
lQLCz7AEC9iYm6KdDBczjz8UHMaaHglcQCCXFB+tFB3VGKvlRm4mksDucuF2ffiPoIXsyV1sOaN4
kXViwe7rYvMfMbfGuI9TRBUiqXjNchpf/tO2g5zpXTInrl2oVa14q3H9Cf9mdcO31p7KuZulcs42
/pvZkTmrGyg3fqiiKIToDX7/AL+e+AlbhlVEK5GVUaM+o/z6ddnmM/IsoaYaggYDP+6PdVv5Lyol
An4sQoXAuLM4/65umD8lGSiu2QjIcOap/oMq6tuu8ZO+4fsnTr/jx3W7tASpCeSYY5LhZytMCHcY
+2m0p2StkPek3daG7LYrcubyNUiLbeyTxcushbHQogJsDcrCAbCMPmqEHZAcoFPbHGijfHHb3XMv
Z0xiTgdcFIvPT/V5FpOCWVYgZcr2eo2QEo66vYYA0LvPW6m2n2Yj/pzEOt4BV4ME/cTVjhptFqU6
KyiXbrkf4WHKi+ASPnsxUadyvkifWfxXdMmOPuMJfSHBRz6v6XghCiW+ilLOPs+AdDRlDr9gKIB/
NrKWl2w1LMY1PTM02PAxFjfHuL/Z1SZZMsvySRLyRQDk1Rk/LsHnJGI9BedJfm5cJmUa3HcBArvB
1/06v8J6p3nH1/Bmaat/5hanveavz/9LxfaNv/PjVvvjt+ynylec5EHl1GM6DC5w6qI+v6oIl9oN
Y6zg4zfZNfveJvhAgD0u4Ky5XyGnNtq6M95xTrCdRzMp+SDp4uynC9+LvNLx/61VG0gDdE2WiO1u
RnL8fdVmioI+k3W/v/3/4gF+v/0NQnVYL7BKMCKYdVO/3/4EfM2jBgpGFXrTH3e/+l/KKIopjUB4
7vB5dvHbNEH97zxRBgpCovL8eMo/ufvnufUPN//8tPlKBO6xzoCk4lV93+5LuutUN8DhiEQGniuu
p/c5QxkHNnz+Gz1m+GgIrWeVn0KoQclIV0Kuj2fZDRcwTudlQr0PzNuuW4/RQ1U8i4qTLUUFwJ9D
9/N/CIKgV/7F852LXNWig6qDt/zx+Rp1nZbsZpATsC3gXmy2blVjeBBfet1Gx27ZuzmFDMc3mPqR
/14I7QD8hnQeDfxWfrle9AfzgVHAU4+/fZaluDkOI9UtnrRV2NoGAIHavo22CejEYjpNVQYozRYr
R0ce/aEwkXxMGywV7NtO+u3H1fQLLA3MTPB7vxoX7ZK/Vo8X4vyki3msZ4AbpyN/LHCOyNNKYa7N
pAMNPkBEhcXGU19qdzwxsnQgPB2CE5n1dwIDw3nJkf1u2R3nPGdhzWGW+Xd+ryuOBEQu8oqtEjm1
wS/p0N097edOPx0Yulsl6mLgv+liqHzLJ7bXrBYpI+mXBuYAknpIgi7Mg/pCkKyEFECzWwt0kGPA
JUCDn/ik/fb4Y8ZltNwEXur1S8kNCaQYZOK2030duXUNDdDVZz9CVmKFjE27vIG4XP3yyioWGrSf
L6Q/MJCaXTj4VqZL/Dq8zxL/kbiLwrfuiyfzhETo5vsEL9gEZkjPxZsJ+RwvReDe/JyZvbQY57gI
zzwxfRU5daM2AzYOo/jbMFbPbfwwsSs2+IWdeb7aYoGw07P4Ft+FzNkRoAJGaBylt4+Q2bEsgJr6
1J+vMW7ODpOgejd0h7RjFKS+ZjnpN8D79gL2xRyu/UWAL18zWb9WjOa1pVyLMB6Mek86sCdKlGtq
c0zOiZweIZzQipIPV20zvYnXQ5iqb4pW3/dsmEX7UA2p08caKMzLZO1KMiC9/Es5NBZI9IFrJAqJ
kCGoR1gkqXIUS+I8FIXA2hNX4i2h5qRJVmaPaihuqx7WvxFihiSPVcSEW2gAeuVFJcUr+EUI5sGM
CgEnC8r8KLb2lob+IhyOkgrfkTGEa6E2M4XlUVjJ1TIwGP8Jh/6Nb6IM3eQhO6auyqVX4FZ6nbzn
nvmVtbu5N/c5vZ83FFCZ8HJqNmUIxPvBjx+iBSrp2DPeGLwRQCA/t5v2qZzctrXniL+DKICVdiZG
++QtoKfepd2qHU8dhxH5cAOgip4QnCp7FAMvcrFQNAbuwYByPTj6+V2+Ky7TUpToXNv5JXoqfRqT
OJHiHbRknbAkweFncMrzjZ8dCKqAc8rnQg4uBD4Zlq3G+jZlrSphUFBUpMtQQWxg7Tg2LTsUHfv1
HnVb1R3NYKHnrGy+TrSCaTg1Ziruh/aSbPs1UdQt8uwHgUhp2UEj026jg75GIraYBcQKSUEzyxkx
G78jM2TdeFyfZ3ZpINeRQ5veJt0z9jhXpOiQcRdwIxBiclTV3bDMfHCO9JuVZ/NU4ZiwXSve0Fmx
Phr/JnnHaNcREEFo1JvxfGysRam5ZQFMe5YwHzNzDkbhlJTed8veYcbHgm1icWAGKNoRjNlT4B0T
jZT7eUFJlo3PuHS0ia8JHeZ+fcVh1NYwypCtDNWtZNhQTdZG1JfSZ0cmli/7TAwIQOIftamrgViR
XEw9F+0s3dUL0wsXos/b5pMKuUlIsbHbKxPOzbXwAn4fbMr1dV3P8oUNIVtLIhgqf856ERBEcEh1
EFG5xArG48bEUvBxkKJF9d68x2hEVj1qOJBlWDq5nn+NLMb7oIirBq9rOekuGdGN6XOui61VHe3i
21rQN9n+ZvYo70MkJ/awoc2X2MEzHXX06BFOPbQ9WGCm/ZxFOOtnPCQ7CWGVSArtgjagszglj+mW
bzZAkyT3XuN4GV5mFwfZyHb7Er/PGHWyb44f3x0pDr+Uc9/DNYyfJ/3fSgqKkRnlAAJJ/WkUBxJZ
6oQJQwC5E1w6w3bCmkfu3b55ZWdDQNMt5OUNXxqWfnDmHEA9nfHJZk4wGTbFw7AZ/OCQk/LEC4aG
bt8vdhKVrmdi6ljDCGe9xpUQNMfrhRR04N2mM18s4f9xd2bLjWNZd34X3+MPzEOE7QsC4EyRFDVQ
ukFoxDzPuPar+b38QZVVlZk1tMt3ru5otiQqKYgCDs7ee61vORUb28wmEjP66MmR8+y19PRO8uKO
CxeG/N//nhQzf7ypz1hr5qLyvEEyfuo6lsIoRKZCzjkCHH4xgvngp5M9JJA1xPb2YhyzPTYILqbX
Wcm2Cbd3ykK+UShQGhq6ez08HO5eiXcRryz8/rSPxQVBQAIQ+bN5Fi4W/03n3BDcZcF0Gkq3/UjK
bX8v0wOqcG7uqAEwboKkRo2zDhHlBNvQoQUB4zjAH7Wr7hXTnd8Rn62E5gj799nG1y52QM7Y/qMl
stb6Qdxe0fZaC/8GO6jhzImoSL3uwm15SA/xvXoauSO/Fq+QLO5T3d7k4tWPV8Pafw6fp9c0dpLx
vdXt8NkfbOEmPDAx22pnDdfTLO2S/dumwLTGsr0yrNMvWi/QPdrothGHj7CIJgf11nN+JMl8JW6k
W7J+JS4RuK6f7cZDExZlrn6LAbsPCvc//Bml+Xz8virhfJXIl8VljM6X8IlZ8fGdhn3QhlayiggH
2rGfjYuw5KLT6I4P4cJYA+VFxaEf+lmeEO3Flf8Q7Ks3IBEb9gYKfgxS5d1224LiYXj1JsHSDW9b
l6C32VTmbS3W384mXdFNVRseYg/HTYLjNj/G3RM2QnyZ6sYcziWSvFfXaE7JeAtmWrUV525YoPJQ
Vvue7CMf85Qddls2D+UrYmanmq5+9xmhE/ukNtxq9sv0QI1ZU21WNw1BTKLTFCutVpjp2T32YY4U
AcbGf/23lktw0FAiYAYxQM1g5qam+WulrWX9GQ/uDy/wW5NbZNxEMWZKgBG/V19Z/zWzEOeQEb7j
Kwf8ty43PDieo5cNsPerYvq9XoIHhz4CSzk2dWg75j/SR3AIP53kP/3myk+ld6NC2xSYpdPgTvM9
ZO70rc6YF0flXT15MnJ0ErcCs7jRPE48heQedVgOIVSQrg5y1zK6lzGRR2Sc2VlMjAclAlMq9m99
x16u9h7b6UXMRQzXmbqOoU1lGYu5mLhlR2ZQRkhfUdmDT/h3PK0E5vKH1pv2Zt+vI+Ej7wlCA8Iq
TiJbBM0NopsRVX7AwhLcByl6Je1VkPSzPqknWWi4piJ6kXoOuELP4rOoZ60ji4N55ZecbL3nXvoF
k6YGKrZS/RF6qeaESY9st2McLo7GvZXk6KWStWppXN++3jz7WiludBQUrhjGPFTdKhxAjeX5lC0a
msVjhc+2f8/9/nYgWWZRmhsfncnOBwwlR8H92AgvYpzdSwMdlhYDeyr1iyQMd/oUI0yLwn4hTp63
alOxuwk04sPMjH1jwoE9AR7fqgbzMuHYD2xd50F5FUboVDopX5Zw7Bj9O77/0jdVvs6SwHKGYlii
nHaEceOJ5Esx/WvB92VgVASNo8tFBBEZNUqvrQPRt7UxX5VKuTcVzy1EdCAR6hJSOHXVbiSW4jE7
1mG9lCG9CuoK18RYitwSqmFfSKkjyJlvS9Zkx0PMhtQUb9IsWkpqhvBYv2GgDixNw9avMjaH6w/4
tV31plVvVU1o7hooux2Kk07loJJ81U+ao/UUVr3sWIGZ/bKk/0uV/+hAmYrNmnpJ5Kr86/VIU1iP
+I7v2zeznPSnF/jWvkHziajKmPFmM3XVouPwrX2D8p+vGiaDPlYlSWVb8/vUjbYsIi9saNwM5xbt
b/2bWfmP/5RRHQ/82H+0Hv3Rl/njcSssxN/fc9MEO0/ulUQ1ctN0DjPCQlkWG0ACKO+BtFKG4CIB
PUD8+eF6XULrecCqVLKtIzB5NSuSfYcNHoLCud87+/Ivc/9UX2buNnYu9DF9toH2WdqIt9Lmu7f9
T3a4X2Ky73cMP73rPy+mRqvHlgfLyHYIb8WaTlbOrM3Od4AfnDnelf7mLAU1V60rLZm02cJDRRBc
z8jdzRvnjQuPvequl//DZubrffu7I/tpS+oFhFcEMu/rnfSYLF+FxcFbzbBbwI1b77CTV+LK2Is3
OXXX3EFm8vdocBm+hfXRqBfLlfUiB3vvw3vRzM//8KbNwti/O7SfWmCK3ESlZnBoO1Ac7rC89vTn
uiVvC/+dls9SHtCEnv+uc4Q6G1gaBzS15yb1bIOlBfJ1QP/KVYJKyhLZo3K5al8umb9eJVSZ0Tx/
9h9XiT+8wLdVwsKnCj1PRI1uSEzoWQu+rRI8o5CQhoDmS9Q5Z5f9ukqI/2XwZaIs6LuqKqKB31cJ
njIZRSH4RA76Nbb/BzMeRkN/OGdQ6zBfIqmHOgv0zo/LRK3HyCgTdiQauwj2Gdj/YJnT6vusrh7I
TkwVVBb4IRm8AEOYyZ0HSO0VNyoNBNTgttZJQHxyGYJ9dM2EZRWu5DUE9pD2JbLAY7kWxdEx2LTL
tn4vnRpQJASr+Xb+gcBNO9QkUZZgmB0xdmkqpGiVvWf9ow828oehryomk7SNc1t5ZHeRHeUPTJ3V
CxY/6GTj0yS62pmmTSXZSnsSn6ZzVtog0iYTTALSQflO7w7pR3yQT8GrdAu5HX89whzyteaN1+v0
mlzq+/B5eIw/6EZN9Y6aWIsQIyLXYwa/wG4kQdWa004XCjt/ElyKgJbcMlVJgXFnYllBSgDQk3cD
idC0sCrbfM9ejZvi1b+vdipwkFLc1YB47tR3dEc830kvSeFqpIWJT0GVHYNmkbxiJjyYJ/OJOBaB
WnF8oxvhn8NzfSiO+XbaAI57GB/SepHfSnvE7RiLaBjtpp2/BwOx8S7ag+KOl2C0p3t1nZ1DwDJo
9EgZK92cuZwHTWEZIPT/oJEb7KcjLJ0aUgyJbqR49zY9IEt12m7Z5OkiBVljLpXq2bAekhWyQ9Vc
MiICJ5es2XUhylhN7/SEmys9bEF6sKh+s12MXdUkmNc/So0zdOcaNwxMn9HpsVShkT1W/MARinFY
22ZdLkf1BTpXbZ0tc+91y5ASrFiyCwr300pzGWK/NipSVTtmLIUSmIRuyC57osnMcV9zFBUJbcBL
yoVO2N06vhTBFnrxty7Ev3IVY/rBBGj2oUgsZX9be8m6wHbo51XsDy/wW+1lIXiHnf27l/GXVUwW
QXpRWokSsFf4XT+7HBXSQJGyz5qnWQr466yKvY6hsNCa/N+8jP0jHz5buT+sYrA7dBN3J7/8vPP6
cRUr04HsHL/2bDlHodx2YIHGcc5JIrK8SjZTEqwLS9o3EQbbJn2uHiFVBe2payiDaIx1SGjcqFxN
GhkevmyL6iloP4JKX6TyRW/XkrXT5CNCwJ6hLpFg3hpsDe1qaMMpsciCjZCvPiPjeUAwgj9eIz9S
W4rglK/DPl1ru+RIoHbUnWjfTGR1ZQuBFHPxaTwJH+h2JhKa932zGotzbZz0MVpnND6gTvkbLNdb
ZTWRX62P0DltucX9Id9Pwp7CIEee5IvLqb5NyBEvhlUY3lfSHX1+JLhi+JwxjRqlD+lLe07K9TrT
KVTQNCuOXENjXkzafWI5hYisftdBcZHLjUGUylL1yQ9xUNbTUNeaF5kY85Kj3qVE2+Ozmw5GiHd8
VxEUgQ10Ceo6PZdc1GSF+C1LzLDMBYdX9gwIhbqLyFuw3Jb5UFuAGW23U6ry85+9Y3vsYYD7TzrN
W8rEMXyWu0f5Qj91PKmnaTfL69t20YkMKBZltk+ZyUWkSY+bgCmOgn79JvVXQRs6EcRluqH07hvW
MlruwkolMc5nElSzYLQfAx0a0+VJzW/tAVN05g0rORGW2FX9sbrEHmStqb3wEnTTg3uyRjeNxDhg
8B+MXjq3uuKm0rNYwG8H/KMts9xByqNbbuZTe9W7TrwRGANB3ra4a5aWrdRPPWAQnR5sde7ycoV2
Y9G372bAO13f6AbyI5NsT4YUvXeeCBlpLGDPFHmxyqTt37oXm5vbaIdlRTM0dJKzye6v92IM3Gns
/LiK/ckLfNuLmf8FPnfWK//qsfltL8YzFFyqxRLGzyRv4Pe92DxWN3Q843MGwS+2nF9XMZ5SiEGi
y6UqSKH/WcX2R4fNfOAsimgy0QQw4f+pTWp1kRL4xeg75QvoOm+V6gDmqr2+outNQ189XPtzTa+a
7cnLw3QyMW5Fh/YRNUm82DGUCc4Cg4dPA+7OxOCIYO/F17x7Vt9IS1DuVAVzKoe6hRxBYuoM+IO6
uki4SdNJPbKXWo6UU9nGv8Eqvrx2y37rXJkyXJb0YRcPlJLibCT0ySViKjc3Z3k0UelgEp5tgbjE
mAZoG46QgzPdGsDIYnq76khRZPzP00a9J/rvwMgYrM8MmWMvtckYNQXOtE4u4dZ3P7rFo4sV7g0s
b7gA6EUUxwroGD0NVkEYUtu+3N2umsVqFdvbN2bwC5594yqKD90uPQyP6Kw3M6jOsr39x+KObeNp
cmRXWtTKug3X2BdAwMLa17dBckjMO3lcls80qfCzEOweLcsVDDJlDRhLpnLaSIxD5hzdnIQE2INu
/5hvBld9yx76K/Mnb10/Ba/sLEcm1AxbWHGY6t30bhUuwccya+GXo/XNR2xUfewf7W0+Lp/0Iwlw
buLttKmAko61Awtj0pIKIQ8U3GRRPUuS0129w3AdcHQXaJeEzU7y1qGyKZmnNp8WZadxZ04Loz3v
4lfG3lM0e5AZe9PI3znh0j9moMzWECEZ25DJ/t219idluir9fOP95VozJOQxCI+4bn+88Vp9Ngm1
h1LAW/m3OYgNdKcSo/1aWzyo1S0AxDI7DYzx1gM1Z38Z1SXjUlQj7QJObg8oUV4MChYSdLaLgToa
ZFkIYUD89EO7q9fJHXfUjh7hS/6ivUXw9pbG4qquGKdoTG4qpq0WLQLZBj8IkgZqwByU/IrZsUHg
geNkPo0gF6AT8wje9bclZx5qDYcZ3zyKFmy+g6wk+y5ZEq87T2XmMxO5r33nu7cfhosRdFcvmRUX
0doSt2O8VC8maYacAReJQogARpxt4WJ8Sx7ywGFWiCt0z+2K+UJjp9fxOFvmXmiq4ANSqSb8xax1
o1W4il3lqwdDraJ/ep8Qg8MdI91NuSUP4FBdeKN22qMBE+RZqe2JYmV43HTEJdwKN57T7WY51zk5
9EjNZulWg+t0cDtXXwz2Xj36m9IpncpNHG7li2Q5LRR0qZu3j3AF1iAFCkkw/YlCKFcdtjOm00Q2
4lNJXlfcpqh/duNpuG0oRz6EDyAL4b7ZivmyIZcHextQ0l8mLMKKT2um4c5NQNjqXt1P9wU+KtAu
867dZxcGyXRNEKv1hBaj+PgMaB/da3a9KcnaeQkyhylUcQMRkVCNhe/4x8/w+Ml/aHYexCVv7WO6
rx0dSRo+fQKrER14ixtstpKNRPimBYS+CW7IdpsZgMnLZFvgi56bpXKX9YvuyXSV911OgLFqObLl
TE/qbS655K2NxiItsPrnO/EZzAw6bjva+7fL4DQvYDOpMrLXaOPW/Vr6lFaDDc8TQN0TeRj2O7n1
mwZq2HmdGe77pyYtiTu+AMTZN4C0nYN29Jj6zUHhtcsYS7tc2+1w1N3z8EQ2HioWOjCzrTp2JHRJ
aAuY5M5tmivOlKV68/75bq8v5ro8ieovF+2/s54hCYG1hcGOyp2ZLshf7wRksoXmPsmPXRnr5xf4
rZ7RDaqPWURrziTiXzcClDOkI89NWG74M4eYBe/3pgwxCHSJoCXPFiWNp37dCFAE0dVlzsSNWydl
5R8ZJr7G9z/28X44bPXn1i0AqNjr8Utw14KpSdRqvpJkBv07EazdjqkIANI5zHy+QE8Ial/VjXoS
5hXOjRxw7CxlHjnihFntxZNWz7KZ/vSU1/FW5JoR/7/fWr68p2HmhHVThW/N96cEU2hJ+xIy//WJ
9PhSpeH//l91nAvpy9RWdRx+/PlrfDuX5Dl9cx47kvPNWTUXn991+DTGoNhsvrF8fjuZ0HGqBmMD
tpTs977wdb+eTKi4Z7OVyYbz/0HFjVzzD8UxFwHnLCwiVWE4+9M9OokmWa79hFIkEdFImZgqyH/m
3ieglJMjA6DcUsxIaNSnpSeER60dO0xu8s4rjRvFAisThVm/Mep0mVXGW6D0ZM12T4qGQoEA56Gg
dTUGhjvm+UZEJgd6bjYRgx3LfDLkk+Q5EYxr3RYvjep5p6gw7c6i0eh1+aHDYO10bdS9MMVaRJqx
8vpIooamuoIjL5H1o+XSQbbCZZc006LvTDYMsbcL4uohkOgc+sqQLDKlO+aN5jYjLUQrAD1LN9Ar
q2fw037U3KQefum6k3E66LJdkfy7VRIMFpUgI3WpLdFGcedMabDLOhXrQyDkq4aA3EiHjubnzTpR
I3jhyax8KoTPnD1b8KKV5Y3QhScZreeYs0vw9D1vMay5oYQHFwaP77VG/iYOpucyw4BcMlwh/UJ3
yhCUcxSUrjUl8VGvB1cUh3QbZRIRHGJsOQQr9HatosSk47G26ohJpBY81H6cbgahZduemjet5CGl
VX0arUYJpUhPPqMIopKoX7VR3UcFrnDLb4Bx1/FdK3BghFk+hyMg12AziNa939Is8cWBhAsVsB0R
UKQnVMUiavxsX/UZXl/VUx21VO7lODF2A7c2Kijj2HWHMmsZ8+p0A8g/tctYFyisxdHVOqSRpCBI
DcEI+bNWyYyfRj97oGfluUJ+lxKkBbWsGreRND57hV6shMSjbk/FFyEzziDih4XhpSjCyqC0PRmP
FSpQZei9FRml0NFq0XPGVCW6zBhu45FyyOyU4ShFTX0T5++M5F7xwVzlWN+mWf/QV96dVbQbqe9d
LxCekVWTO58+CDGqMCtlfhtXAkkJ1i4v4OGJDdpUir5nVUhAJLIbjGXBDTuZVoBPAApdjAlHB6AD
3MswkAiZLoyuXRU576ER5/soG5WVPnVrj67wFOFH9hg0syeHayVJ9DKTvjsbMnocX3oKfGzrQgsf
jhE+zNFWTFB19iAcc+RFcRcS5hkYbKXUopmRfN6bodWym2Hc26pT8lh6obD2MkeUhlPZhBCzarfN
zdrOfcW6GdUGpHCtKtgxYa7m/XDQEh0dUZIi6yrF9yrpYABXnH9KGe0n7KyNOFSnSsv1G1kvlo0+
PRuSR/2Tw7bz0RMG2tQuM9OMVkJTLAqZ7q7ZvMH8C29qhYZvoYFATkKFlggQvMCs/HUSVq+e18rH
TgE7PBFUbkj0YQYZaJ/Rn3M1W7aClkO7Gp4VtZPIVSWwrEror0Xl4LQm9LIpyF5y4kQqWYyWKZcV
Sr9d1HvA0sHeLEItRxBr5e2yDjdaQFIHtITeicPmSc/T9CTRKUskvzwO/uhaid8/hLl1VrnMT6R/
2X3QVRdP0+yUxJRrlJVAAoeqdqpAtAtdbrZC6mFCpKhL6p2XxNpNok1LPUnNXSbwxwm9bFoc8row
l4mCeJSNwrLMo8adtBpRRhnd5f7AdWWqzBS0Lt50+YAlHgL0lKvXQlEftAA8ehkoyM4C7U2UmId0
XXivUSQJIh0kq0KdXHYB/fAgBMbFFr0WrBddlg/6wECCGix2C5gBD1Mx7kOTtDJfiV8LNQ6XdaKf
hRA6FPkEbVuD47yftLS/NRqmKHKT3I5VzDTS2BhVdO8HxjGKzXOp5Lu4UQiTtdBFcSxrE6D5EMNR
mwwI4twrRpU6QuqoHax0gPLdXKUJDUWiQ0JodXHAOTD4ACkX4Tgp6wyY4kJGOTemxUwv0G0CzZrb
lGuq8AonGzWi+oI+R73RErdsdSAhUxHB3sgPKTV/LSv1mxzk8D8U8RKZQ+EMVbCZ0qq1y5QwGzFS
XvVqKleZbAJPL1rDzsO2gnQ6iHexIT/KlaqS3JzWu2LKjqG8U4whxbfsMUiCoILAHcqcivgCc2Wy
0SshwrEZx2QZ8McK0yG0pZyJdC+nzdIy2aUn1XPaqombjMG+HNO9ngnBqSo5IawgiZZDrXarOq0q
VLrao1dL5r71gk8vEz6nrpgWXMjInjk5x0peCy0XXzAwQ6piheBs3UvWfljTWo5UN1AqdJ6D/ymX
5rEaBLJ/04p2aWmStCefpyI/DkU1AjLCj5DHE8OSoaPnk1NLqwOan0wkfFAX6BfI44C7QDA2U1X5
G1luiITUd16hgXILRUS6UcPhDykgskJAyiS6rZdUq0SYVkEe3mdZ9IzLfHB6pvLWpFKp93UNX4TQ
iNZD8Sjrr8LQwYlL1MwNAxWsnQYFww+JezV8HAaGwLRugHUndYeEER+52cdAza/c1hLEMB4tZW/v
y9K9THxPbZQOJEVtkVfqtReqghY9YzMjFe/LThidvIqRsPoTqmWVxrgfdKdx0JW9oSdO31Pc+RGh
Aln6oOGKbULdcDKjjheTL1X5QscyuVPCAVpL0XmoiObP1VJUl6oUX8Yhnrb9/BAnQk19OH/49cWv
h0QzuIPJ/UyXmT/8+mJTCtayZi9ilZa1NVuBOOivD8cw1QhmlpKQwMsIPh1pEmmToxisxYxI6flh
MDwA9vPD19d+//Tr2Z++9vVsAxDlu39WZFOwNattrkwUjXrWGNux8yDdSnUUOYKA3dVQmpMl+c2q
wyrD8j1wlQulyIDg60MxNTp0vmLVbKB32C05Uru0aymQv56QbpRObLcEkI9boehLylqxxSL39dBF
aEj7TrB9eTC21agb26+Pit8++uXTUCs2SohiNupSdnG/PiCIY7ph+pzwghrvIH3EQOy0XV1H0wpl
h5eNzU5m7/DLgxYVzQ6B1R++5pVCshEY5xRGZOz6pDF2Xx9pnWzs5JigTH2sHVWJWG2ajHzzeNDy
VRW1T72nSM0iC5oG1r4JhSH3smWOaG+t8K7Bhld35hDPnhVS7Xfgl9Ud8ZM/fB4M/rQjCOK3b/j6
V1/fSoSouvBQ07mTOAj7sDW+PUyqF7qCBX+tElrGGoB3uFeC6Jr0V6K68F7gFEllC291Q1cYf0/J
6T4Y3N4Etil2S4+Q3aCTpBfBCBhKC3zi9arb1UoF5ug4VWq5VfsRXHle7BCRaa5nIfmzvFPVM/Bu
yqmBGYPLJDTJrQ9U0Q6kYFr6/CGOQq9Ma/2CDmHXFAre8alB3B5NbkZlQ3btHAPVZRsxYhauNZwR
ZWqcQy9Hll+b6GC18iYlsHYjTBshLhGWJ22IZlBUNhWZYMqgiGsWVZ/sF/g7Y81AKVTIQNCqZTIN
4bos2ZpPjHdGWcVer5ukf4WfFv/DQN47gSfGa7nyH8egve0yoSFqtPtIvQCf11AZrjYcW78nVFaD
PEWlkRF2dy/1Iphe9It7hgvruPOsdVf2BRIEWDtGOW70OvsYWvXihcoHaIVs5YuVzgxxGBeqUgyu
OcEOESMVSaSJk0FRz0321g9q7lZl/GGymyPZKoU9Yj7WOs3mvA7cviMq25SKkt2cyHA80kOH/f2q
LlNzpSf0RJU2vlE1NdhazN8FSTsEo7/KJDYoAac/vAYaS6WwbEbV3+UlUkcARlCdpXIlFsLBaltp
JXfMxmRakcmEGcp4S7EI7LVafZVaPLWheZWA6VF+JEly9U0QOc3Y2U3P6L3RgoEhooBbTapWShRj
M6LvWmrBKswGNiVWFqzSqaO1XBjKJgH+XCvZHViydT55xyDIDxV5IZJXrEvVoIsXyudCwnxjsQMY
1P4VWyqC0mTVt7R6Y5NmXerhsK8oILwxljaNqjIzi4UQjLSIwSLIXnuzfdVqXbKZzn0aHRFpE+Yr
YGeYfMQRr1ZNJq4395ZRDeSjdjOaBRKFSSTgtQnfo9B6DdN2zmy0UG+MxlWnP1572pY/w8Hox21m
KXYxSg+iIL7ECUjsDuJ1NCIsbZUJ13FkRWsi6ugXe/0uZ+O6zGiORmHImkvZaA00ZRN9L8mtuTbF
bl0KkbUcC+HeV4mKzMUGU77ROZCLUON6Q7kqJhOnHWWqYOAN4wARWozVQ5b3ly6dDJexEIoJfZdK
Hj3f6iAnYbtp2xHGKkk8ZsdXxvQ9jQRQYlq4Mqt1ITTVWUHVUSchvQz4KzrZhUFqPElKc190yjKP
whdukNYpHUcQMgKc12bY9ZFwJI8wXLQp3x+vsqp+VgPWDWW4m5QQeWDb3dBRwJVQ0wzQjOQxUEPU
y1UK18Cv9pSKrTFSmPsNYKmqypc1USB53uDakcdd0nbTrR6ONyqDC2vZM9Kwuyk++EW313p2LQAQ
AlM9ZRVstKC4Z9t2bOT2rp26M3pmdnye8Vh1WI6aEL2slIxPWY5UxZMf9CiubhJ+TtML8V4ydfiV
jQxQQ0/eW0C+1Xjr0/YVdGruqF2IY36Z6ukFGAXRWLKTZfm7EHCRj8JaNJrOkbX8kjfKqdOjD7GE
Z6c1pzGO7wryShByX7zW+pBCgeu6uuvkO2UM/MOkUjQEubZLw2nai3n46adwi3V51Y0vaZndl5rZ
L0IRuVRrNgXZwC37OhETDffOtaBl913cVGt4FuxszOgukUt1EanBO0yyaWsw2zZjtkkmlj7uxnJI
8vBSaompDsdLaDZblpb3WjUSN7Lywab4uB/07ENrrf3YhFcpt0ayGYP3qKwIQEy3Uzne+6Xpr0G0
eCsZToYe+E/ovnbxWyCIK0tLAypq3F1dPV06aaPo6V70s7MmjI9CCujE7+5M/8305Q25hg+RnDNg
F2tA6ZVxiNIpR9GNJ280tuhld5bH312WPkJBO0GpaNXoQt10gPxkD7V1E/vBTSciHhPFULHH0S06
daCcgx0i3kkpKZ5mdiBde5ZZk1slt29Rr9GqsYJPwYTL0gjLxAg+h5PVTc9ZIKy8anDiynry83JD
N+QmxUlr6u2DmFhPmuZ3tmlA71RVdFBp4xZV568zU3Dy3nyIfP9shemuigwABk1lT+Z1FGqqSHmt
EUxpKndRTflV5NmjruWHSBafGkqXwGh24RgeVW45cqu/pKL1mKUy93F1bw2az46ldX1Z3Hthuckv
auRdCguWvukxwdSDaK1bZUO8J3eCrGKqwQpveACPy8LfBYYBYK/WPCLXUYziws5WZl4su7Ijuara
NJoyuLWuZ8Dy0JeYU+PmEy8Aqx/ANMt6p0ymrafNoSzEA25pacWdVSC/tieINASkaOnFVphRfl2I
i1XtzM88FU5Ku2+K6qImzObwgTFIl92RrGo7KyWGky3Bq+EkXEFS7ONKrt2SmVilA0NOfJImeI8A
RC5y3mqtwhvdWrDevEnpbKUk6SAGfzAp5UrR49HuKYVuapmCZxRFrFx9HOwSKQwOzbzcJwne4a9P
BXFplPlzISm7QAL7UJCBJIvZe1v5jSurj9aoQvXzznohrMopOVmAB7u+NU6GLhy0FvlfUnYbIWs+
vaQxbxFE4VnM732d4qsoDaSwQjPOplZmUElWYwGLhZus442Jpf51Sgl9aMIng7s61JtSWjDLVjJk
kr1RHVm9nr0J8KBPqcfQV3FSUbiNPYU7QOXD6hKvU03rFPH9oqpk06lq/WJaCVtoxsOtqDyUgrmS
m65e+X7HC48WN/eB+k0SUZEMlopiO7GOgjFcrWIi98pghBaV4atJBxfBIYF6yKoWZT98Env/6Fvs
yfG4RWN5CIQE93OVv7eaCXyaAFLf3wleF+9yLcxtFpnKjdX2LW6KcJurITYnId3UgtauIr0/RmCV
Vl+jmH80czqEb1Ve55/Nf5//2VtejFXoB82XevX3z9burfu333C4LO9+/oYfXrD+n19P+x/5HJj9
wycu0KRmPLcf3AQ+6jb55Yd/+87/2ye/TZggkn78j/9W5HXzQsDH+w8jAtr6aEbmoGb0HBa6Yulv
RSyqKqAj+X7G8Kcv8JuIhWECOD9AL8QZzLalX8cNs7wFNQwyFYwFiOF+F7EQ1o1ADtEwYU3wYCH0
/Ta7miO+MRwAeeBF5yzvfwSNQaL887Thx998PojvfQc6neA09hsJaIy+LWoPLUZDCglBIyijAgix
fXQyqvpitNk+XnvpRSJFM1lS2hgDEtCI9o0jfurbJF027bUinka0M7Lqib7OF+pW3QbdYi7e44ck
TyE30JJuATEEudNM5FdiFxYCVBcpVD/HgmfM7mHS3YaxO/HiSeAIb8Jb56/wxdeEwdAMiIODaJJl
GN/zL6SRVXWbt7c1uTbDI90pyTtKEpo2jPMdsXHCQ50lC5pHUplgO85uu2FptWstdJQL8vp8oht7
asAnyHsPp5AGjaBh8Q07A9dia0vhuyb4T2AFFJLApKUYqg5vjwFKm19Asq2CBrRme0/+c3JRdvnZ
2GmIet7Y+TJQoZdmvRYXPKosyOTUsT1S4Z7h3aS3yBx//som/bCMRYhDKrJJm2eUQjQRAdeI6ObH
8MO/z16V2+hxuh1u86v2LJ3Lq3wRL/Jdmdny+3A7wJFiB88EYwGMMMfezICfx5AMZz59GnrHD1zy
+AwnlcnXE87xXU6wJ/BSio/ZeP3Zg3d4U9+KB/ltQhECMKOw2ROr2ItJRNWQedgleYfBnJdYvpnc
N940YGXGcaj2wxypfKA3CpabnZD23L71bxIUimzXQ3LN53+P5xpFQn4NPsOKjOCF/y5ffXVVik+F
uTLvS+79nHIQT53Qcw1y3BjsfwrSsjP3U0IH11YmbsNE5jFhQDBOIh6/qdBSkGTvariPIv6E+GfJ
ggtJ0VnK8TWdKoxdZOBw786fESSKxkr7P9yd15Kj2Laun0gr8OYWj7zLVKZuiDRKQAiEESD09Puj
2pXp3Tv67pwV1R1tVKmSYDLnGP/4jeINBfWAr0GQjJ3M/BQyAo2t6MLValx6lCp/u5e+abqiMhPT
A/kJUr3S2jDrNpNTNy3lxqVQHJ3AGLJhANvn9qXZwfvkRkav1dPIEcHK3B5QzKZLY5dBdCjJPERC
Zl9mwkpaaTt5I28ey+QZq7CGRXpWcCvb9O9JcDZsFZ16P3g1dMVEnkaGfyE7eVVTTZYHSbage5zf
74ybWrc0HXYIi7jsBmJJ8VxfVCshqZyv3XFQfuhax/Kbn3uSI+LZ/XIQbtOU+1GeJiNSxH0vL0v1
DPTi03BHL7cnoByDqDpC8s7TlIO7cu891JFAKiyM5iusLzDHPXHgq4zpypvda7F3vzSummM6giWv
FrRwVWNI4frDj3NX3V2hzrYOpbdMDgRAEd4gkGFY3+TPku3JU4a5xXYyr+p37OxaBuKN3UfOZXE+
YXMbQSIFjhNGFfEYnKdiOoG5C8AqweTVMUX9B1eFr63UPlE5I2Hl876Oinr8meExH5hklfQrqrgp
Ju6d/UgFvg1SbHFyp5GcLIK477eQS7+u0O/2beIw6SxhrT3EqWou9eu6l4P+iij5rIEzJpiO2Mb2
/ES0xeNWhHJeOKO4svNUZgXJTbArLuvl7ve0WAxTqIEcgU/DPwxC2e9baaATVFo9+Pdn9d+dwv/v
HbKigXuaCmMSsjvk8zHb5n8f6+swRX/mu//NG/x+yCr/YWceJevjWckw/s8zlhegpEJ7UyVdkn4w
1JT/Az8OPQ9H6ejLNkpp/hrpK7BG8KjQEAVyDv+rM/abfvAHodePn1sRKQG+P2PF+laUqhqhFd0i
piHCJMdR2z7KVInWpsKv5TMY2UVqSMv8APqlYMw1r327zwn6Fa09LfNsJIuE1LTzB0GUj4DtHurc
yBQbOXDD9EHWJ8zDnByF84fyVEvbEkcM73jU7Ne5f8IYaXZ2UncF8719uhFhr45Zi5lNezu4RaC/
wbb2avSCkENrq191/k61l8uH3Tq9d6u2oKrPmNY0e1zXH1Ai5xFbOvy/8ByMQQfGjIQUzNu86y73
ct5ehoTZO52LkWNCUu34r52Lg8e8XIKRhPX0a4NjqPm5+dyMX/2/9ZGAM6Jo2ICxPMd6b6RG/++P
hCxhus7S/oEy9esb/P5IjHWiIVLNGqLC8/ad3JVXcDDjBxGm8TLuD39RpgBgKIHxPiQa4Bs15o9H
AstaIGIVbQgW0mMd+2/cykT+jB+eiG/fWxh1L6NABQrXj09ECaiOlWgCq7D+TFlXKnGEoiMxFxsL
DPEoT6z6vCaJ7v+wKIGS/nd/8l9X3PiZXZMK0gRhpWovdHyQPsrw+lbPzXUQbfV+htxpypmI7lzQ
Zpm8J9W4zBu7ONOMuhoSdFFxa/39EkITFAa8TQRzKU7umOVQSUm32bCBR5HxQ8Na05xngsYT21AO
Rr8XPy5hEdYm6O/6SuR1tiM8a/LRPlNPSPinO+pB3CvPk5f7zT0yVUs6vzRDCVxaTnNsiCSbcHbF
5KBZQ68tSNCqnidQVa0Mk5g9BmWTYTkMK41hWLa7wbW4OEW+UhOmZI5hrrPHolbc+3VfY2hydRhk
wZugYsMBJTL9JgHe9yIx4kBztXPutFns5UIor1qyGg2/oEI4CvfjVYrtyMQChRpWfJdBl7OPHDrK
aDqfOXE2KvBmGbP5yV3huN/0yjExyG5YZV/R8VG8QovuDjCqEcwhm0tW6XmZG0+XDss10r8WZv+l
VfhUt6uYfCjjRZYDMhgzZRY3T7G5kEQLgPDW+NKbcAkg4cgOFaCO4/aergVq8pq6l1qf+nBwo9x/
efQArVctqFpbGPUoCeny+rzK3hXJsHN9XprV3pALvymc+FK5xTDP84NuIg8uS9IiqM1emIqPcKhV
YkLO9NwgWkrBOjcCzs+CUu294lJD4GB+qvUeIQxWfDw3u4jwwwzSPRax6F8+L8LdFXsE0CWzvfqg
dngPKC/N6PgCh0Q6r9PY1/23OHWu+B9dzJghFzFnnlG8NfiFFdG+Es9OCx55FWYFTYF2MqFBma+6
FCAZ92IZSzncftwW2iHUgyArl5IIp0JzmhadpmMYTocLXeFc8a2IXXMHyypIdZvLSmluX7t9crY7
OXy8t3jbYJ5WKJbcrK6Gh3HVF3LCSx4w51Il/4b9nAqmHgxNiH3TGWNbaY99HbZ15mCNNCpgMnEU
OJinlAKsQEaFQVlhI/wbJFt6L81nBDMPFJb4+FDUoxi/9RbZCOrdL7FUpriDbC/V4FOTIE9p5Ggc
wH8GM3MNrN+xJ7stVL7Sw0m1RYOHXkzwx7zUB9uUTtnwqcdBZjx16hQMPt2I7zRaHU6jyKyaU8+c
5AJ27yOJMqJQL+gc3ewh2zeEnmi4UtWOMRBKnPjLrFdKSSAKQWcTjWY4xghi2R8YXWhb5hJFszof
pXfJDB5PeGW1XjsEWD6oPMzqcVB8U5ilYGyZ4fUNhnbv10AkGHJ3vUwp9i90YVenQUGp4BaN/oJ4
Y9XJ2mVyqmYVpiNsLlYBp6aLv6LktXmso2vwKOafvbmXb9Dh8MkIK/rBs3OhT0SF4OqGPeH0fjk/
kwkfqEtlbYTZYrI0RqIWWk+X7l2GDY+dyLxlLcMpp/vNkxf1zk3KD+15IwiVPXSAcDpoW4FLxiaX
/EKbdpBqMmb9BjmgjzVoIjcPL588cmnGz7TMu5SRCBwi6/7RsiRaG/8TcSX41O2kEmHdEUKvMZt5
R9a7ZpkY3eFdrdlmPL0nF8ZJc/rBlo7TI8PKf+yYEKVfMM+FwwMTvJ2AGVDhYtGHfM1u61URmwxM
ZlX5ksgLPbYvPJVbxgElcoSNEoUptgh14gr5olE+5BJvyRJ6BqypFxpIDS9F8HPZv923iN8mHbNY
po1BuYok+4IfExGuZMhdV6UOHCrSHCA6m2QIZfDpiIuvR1yEhTSt4Idd6xeyLqxawB9gnefHUvH7
oQ9pOG4k69A0Vbtbu5KAIDT/cYHuzpgZLuX8i4lng5UTYPhVPigXz4A/NxEWw9k2u72eHRCdxZfW
udHAFZiPtzpDAicHfGWNtvfwKs/6bFmUU3azvfBWZk9DkTmF0wW5nKwKbxCOzbLcdQFjYwmvwIJ2
izuMiqF00/vsBr+IulNPfUBU1Zy1N/zXFw8x1NqNGG8iToXi6qfsVDzP52f9SWpd+b4Vko/2+nQu
Z0Y/7cywA7bGqSWP3i8kqFzmkn6bo8wTa/taGGHaBUo0oQ0b/PN5Ib5KjtG+9HP9AVz/RReYtVi5
zBA5V7mHQU6lW+r+lq8SnDB1htTC1+O5ily1Ctg365drdwlS8YlxAMWOHaFX5LjpzhzGw+M0oHHk
G6qFN5EWk/pCrBjDve1AWr2lf6WfSFWqpTDsimGv0/m178nMiOdV44vKtO5hCJH0ALnh8ZkyU//I
DkPx8M+dCxML37hYt6trHDzAp5qJJbG2QcDJ4briENa7spe+qyBbenKUtZC6Yd1c4RHysMtRcD+7
j1dpEW2Yp70p5qxEcK5DpbJg2+XvHTZY2JNO2Gt722wQLphntyfvJk9XVxNH1mzzX1sQ4wTLcJwK
lChw5uf/2CMK4gSB808F8a9v8DvvWwBTBYKl38OMYTTc/aNJRESAhlBGTQjzW6cX/K4ilsgm5wco
mMfMclnn8/xREfMSZTQ9pwRdXCFG8N9UxH8jIuCLKwzV0CUQvzD6TnzfIzJlq7pUqhJH6CRnNkvK
jdrtSC907xAfNAeV1hWWQIW35LgLRKh53W5qLiYLYwVZwy2es1D2mVdZwhV6dXA9O8yn5EPtfkTB
+StvppK8RZImAAvNZVv+reMC+Adt/xtlGYZhP9fV43X/7vP/VNFf60SZZPloJnsp/FzcqyL+ncZ7
xMlR3++LNm45u7CxtYsJTx1L3OpEQlXs2r3lbunqpBrS11rhxWufxgDE3ocNbS0aHx9YDJR8ZQll
LfZNxJLFvJi/wBijlHWLUCHp8whU+HCy0lux2YFU5tAILRx9bXFZzMjtuyBPQ0K1JfMLJ37n/IxO
OWFsFZsB5D73TXCWb7DZrD32/o7pnoRQJ1aws9A2li4kWRe41IpQBVYLK9tEeB7kn2bhRCKs5PDb
O4zWcqS1OuMbUG1ZOGc5371DhbgD0Jsa7TELs81VppyfR5yFAydgFd6flJlk1darhrVd49wQTNXW
GzWQdRC8cowTJSz37rrjNmFFbmsBtYaV+7z5IuKPoK7Laxx080JYpltU3K6x3Yhr1Xns4uf6haIN
B8Yc852j9FysRxPlz9ZqgvxguFVQj6RJ/ytxd6Uvza4rbYblJybs2KsrxxYXyTYYME5HSuBqXhWq
U3i94cDAFVRT30wWj2kctt64xhI7Ilox9m/BLWCPnpBN5taH7AkFwSqbyoHX2O/HmqzCFRWzAzMI
53J2e3CDHle+JIw/RnPkiO/8IGOxcb7JygMizgPJmUzNqTr9rnf+myUr/jL5+GnF/jT5UKsbRNGO
J45IDBxWoQpZ4mR+tw8PgI+zReajpP7mk/Sv5mr/f2B12FFgZi6KoqyJIrHX/whMCOoE6dWv+/BP
b/DnPqxrOroWWZY0EDiBneJPb4pv4hpTV9lZdSIb/0Im8AVUcdYhj4RgbBVR0Pf7MDne5piWA3jB
Dv+vwLpffNR/+uLKT6ui7buhrTqJhM1KJwUG9/FC8PPyaBinEniA8dBI5bZIVkpwp4zd1Gf+4Q/e
w808M9Qg7AL8HvV+fl5hN5Dsqhez9rC5FSbv+btB3sFsMhfDZH6759Y/L+hfkI0fbxmDwR9OkHIo
C8PM+eQgjEXrmYUrXN3/3joCXYig47jLOhZZON9dy3HO/DuItnzLmQqbEj5yLMMfgDU4kj+9wZ/A
Go+EgvUSIJlCzfnn+hXN/6gK6kQDb0tUh8jL/lq/4n/QhsGIIdX990X6Zx3BS6SD8HZUGb+ZR/0L
h6jfwOQf1YgKM2zwaxM6KbZUfPPvC4m+jzJkCC1ggQaeZa6SvfzSPD/Mpww5BEYD0cYxNoOtcCyo
NGiYszuFv8t2AphyPkW95EXTOqznzONgv42qvVHxncWRKxv+YsChGgFvoNQ2Ttc16bOd81LPx0R4
YJP5C40/ot+r9zRY9nri7JIp0ygLyoZ1doWZnRswxPjBZ9V6eTkq9vHu7za9hQlBrvjZ+8RjXoOq
FuHXVPYiX8BDDuoh8BhoMwHgo1VCEebW7Hj0MN8eHbjfgTAsyV2JVuziAr1fSTY/OcUeATn5yYoX
wloJI+/hSyv44GiWBQ+4yTsV9tcUC/7Rj/dVeNE3jb0f325E1HPXuzj7GBXn2RnRdiTVrok7wYGT
YfDQNtduPr+5Wdg4bu+Rrg5acsim4uwuuWtGWtbDFZy7Zi1Tq/e9MV+FzHbvHnScjFqo0KCXgfkW
h900n/NGg+ViDT289J7b8OeFIHer9pTe7fMqx2JK3ypr00794TX1kZFI8+W8s6y+sG+t9xgcklMo
EAbPlSCmcikSe09yvf3OF0FcyswAdRZEPIoS3sR++GvwlNtUJ+Yhna8fPoHG4AdeQ23S8vVDLisX
ttutSs+c3XfDAgtyjB2wvbEhOV+gCTSaFT9hs6WsYcvww4N3dyXPTYLBeeMuoMZzxOl52TumX9Ib
O6+Mb3vnt1914VbkesHOnyGtw4OZt1zoJJhAR4ssUMxmajyBq2LOgAsebl5gbYtyQe69f/W67fV1
csFGxqH97rZDWE7vC6h0p+7UXW2UKkQGADbGIaq/ChYPGBpl0kxGQETjb6WvPfntOxTczP9nFROX
wsbp6v8ohEV1LNR/ev7YOBQFZgenJ2OkH58/NZXiB+5GIIz2KTw39tFkQUO9d55zC1vHYwFMiX59
XNYv+D5gyME1/7b20vEfmv3OUuZXbu8pZ4m/GBfzPtxz08uZsG5iQDJe9ydvqvvwRR/BvXSx56C2
l2cKM8dNsRAoVntjbbJyon00V/apvWxYdm9EyHz7ZYSyN5r9G3vuV2dj2aEwox5tM8bU+nFyM+YD
7HZi63xNCyKoSbyy6956rmZqqGJor4aghWOQSBV89RZeyznOCBVP58sd268AAjU5HdlhE8uh/GZ4
wDSNk7Ngv9ul/66E+5sabtyl/7rYP3VNdIeT5FFxsVt8Mhnhsw3p1nkPfEzihb47h2c8HS/z3zY7
52wvqvFqe+E7T8i4ceRsejwh8UJz0BSOHt8h92sBc6XG1eJ6ZjQ29+/Wvpgp+3h++ADCcm8u5Fj3
QR74ASXrLPYb/FhA1W6uL30wk8dR2nW/vlheXzvWo3+xyS1ivpav6TREqJ421H4MV+BbbyZ7+TXx
1U/NNXQPhzf8Mv/5Ev2d19aPl4hD6fvzIMrjolQEdCLj1jquOkQ97NOVPfpMapuxNZjgXzIGzDf4
ymBBBbQBaj9axUg0C2c7ZUllG+lp3x+TV+b4qwv7I2J1SviOhSh5imUpK8QHT9jzuqIv+5UjrOgJ
WLKmzUTAN5faOlsggbKsufLxsEePD5IZ5p19aGmW/PHnSreYFbPkXXUVyx9/w5wWLnzfs8vv97E7
oQfTnBOQjHNAr4nHDLslEQY80cU0KLnau2DqzrkPgxftEDS0BEThrmP3VrA5W9OApodB69Ru9sqy
YvvZEJXkLAT7pbWvbnbACfyb7epCcEf2xmB/e8kC2l4BgLNP9IeRq8SeZYZNIFPpae7VJd7ZV3yV
66j4kp8+K37jogxxnm9hRQzKw2G94UoxRknlq2uB5X4gzQLMtuzPf77P3+ZW/7Tt/FS3Zq2sNIXG
ba6dF0Ap7uJ4WN44OAVGXdz258pa4Gjsrxaz56sfnlch4+AJE+gbwTqr1TuILMfDfeNHgRKOgRwT
FyjPN+YEq7pSOB1mu6en2pI4QpGSbYwVPFZ2VScYiKIiTAJkjNY0u9HXe0yC0K7J1m9Uh/8VZdDG
vfOfvuRPJa4hieAIk3EtjxBzTl6QMH1fxLnlhg8a7314qhx4aa7iaPsxG+jmJROvP5r0nibPPe5n
RRDjVohhGUK1DdEnok/Hp63m0q7wr2ExJinw91gUnf2vgGMqaN+/zpX1z3dLU+hX/uab/Fmffvum
31nsm9hIw/+FlRKJPC5KvylNuFJ4JpLkd48F20wju0fwH6HwMUhjmWzvh/shQa5FxEDlI6o9ZtN+
MSweYTzr5trU8GOgnZfD3V6fTld2MrY312zs5g5+QrfO7lzxwPfui8fjhqUSJjqPAENwOAArhn9h
QlTGmGYikJ3j5RvKkNTFXCm3w862T1uMyslyieZrXDHX4pbE9m0dSGvTHdbtK4my/Jvpxk/mtkMM
ZiOPyn2IcgzKckiumNmkVwM+D640CveBiZIVz4uZMa+DdHELQqxxZhEFW3rKnnJ/wiM4uOVeQoH6
cJtlu+yX7RaX8ZvdbJRT67MlWNvUxT7DgysRYs7zbZPKSygMa8oh5m32ZWlY6hRRByY7sAQ9UAev
8eTFWn689vAbLxEjv9h6QzjhwGunQnnY1u2LcPC5vmn5j8NYG6bufk+wp51t9pWfTtXDvrJjdzQi
Kmd++xrPYXaNrj03KsHieQQTDFt4EdiExo+XbvbxFJVaBRaGryj0KF9cJgQOy8sPVXi6kZwzVn43
aBLjNrcKZScMt2yIGtXa3H1XPdMLT8SoUJeuZMP6MJwJg1Ie402/ld5wIEL4JvBkp/lUgNx3F4vZ
LbLuc6aivMKDAfB/+RgWtx3APn8COzd2WWTt+C7qEbZvKnv7MVgWBaRiiX7LhcrDbD9mUlAXYsSk
OR84C70m+HfdgtEWq7KpZ2eXV+JioH9U/BovVho+/LGuVZAmztAA21VtuhXWf8prCmF5SQ0WSQ75
fpyDKUJvx/ySaJdTbF2JBsF2ao9uRYHB2Fg9M1DUftjyMCX5MlbSB2zGKY5Jbu0HyWY4sB/rvcXD
wQl6x0OeYuozfb/Iyw55m9qGKJATvwryd/m1OaS72+K+OM8QgEgLV3zGJBfa6fFlId2sGXs7sR8a
W3jiknlMYFoS7qQjo4zlffXQsQ5wyv1YvzGisK6ustT316C1AbHwGzIBWknFYHsd7FkSwpJ0sepW
rdl4bnaV9fV1xpEIi25rCJeStQs2pKyRMLOT2GSSD0OA4ex0qZ8JT/msexW2BKGskwX9e/hVn1Kv
PCWuvZybixEQvCzT9WVbbrtlv2t22kGaxbtiMXGg2/KWl2n0nt/soLYBsoRNMm+nHTaMosVYDJFf
fHXOWDkxZy2xZ/RIinVvZ/A5BLiotUjlsnpKgx3jDfjnmHx1EACmuIPxVz/AQrVx+pqsxNYuJYdB
O8WB2fox0WncLNYfjF9pylCTnDC0CIw9BV/eQW0kzYa/hMoDikTicM1n7TQnSIHpjGaEjL41HJxS
BNrYU3XP3HmWQ72s4RolwRjZkWyTbTV/fS2f4bLm39itxPcM2FMRjquHJds/oy2OH67qwJTXSjvL
+Oie+zn1ZsDDRuAUPsNTwRHdIbwvkBquytO3nfy/EtFDASKR7MLkQ1bJgv/uyPoFEYEEg+H9z4jI
L2/wO6In4ow9xh8CzikCNDsgh98RPV4RwOwg5RGZKgKY/IWIfEv6wGubIQ8uN7pAwfLXZAVrRxAM
CZSFXFX5XyF638Y3P521fHBBlXBXGDGYnyk/nSCX2ICIiUN72kO38zwT2G4EwkXcP0ZjO4bXA/u/
d94TcPdizm8eYenzrEd+9iqoFjHD1plnauKpYeQGWDuQkHhIFoGyHS31P796+/wK3wPS0n54LvbX
t2RvbJrBckRAiaS01dWoJ0XRzW5sGbvkGVWRaMmlHUM/LW39iQLTKrNNTWoEwqoSP7iPW+3NL848
n1b22JPj88opp0FnptYdExCJWrbLcleYS/TRpP+hcd5LJEcx2icRTJhL8O5hdSPdPFc2HN8L/pOy
fSWcTnSUVVQBcJqEj6xufuW9LSHnWb13LV4Tl4IORKbzZmdzdTbf4Ldarf25Sb3EkoJSW8pXeypY
y2VP3U8kn1Vs9LtT1sHdXFRXJ+JSKkF5cxyy7d/O8kwXZpvvluLftH0Ynv9SPf2wFNWfeprqLt2E
KgFcmL1cK/tlgVlm9S2LjaImcQxo/yGd9rH6luHWzSFPbc2Xmp088jHaWMZLbRMdz6Ek7u+w1ol1
6x15xYgN+a0VPVE1zrHInSnLZmau01W9KKYXt4YXubguTdM/HukaMhoMBvrs78P07gkkQzG+mqW9
G+MfSeILjrDx8YG3JRSJLLabClIFh5p9PfaZg6eLfuBMXgmL4rVmVO09wutzDdNlLgcDuPJAPwYf
2zGXF7AzjB0OWYa19rh8qc/K3VlfxMTGIGj1wAKaIxQCGkqIV9IbvkcBVkConO7hI9QAdijdrHwh
TkW2bs4AVgXaXgLAMK2cEEIOQyekbql3Wo8o7EOhDU07eD7J4GujLaf2irt69EmtYjPzn5wg8+uL
KDPwoVpUZ0cCl0qJ6iPLCbGUVXcUjFz9JGPhrVj+KzQcNlaflr40ko/r+hwsk1m37Xe3o/HenerT
mQs2zfDUhGJUD35JNcM85nB5ipbJglw511gAnWwmU9k1PI0M38sm32Urtntn4nyZjZ9wZSV2+8pr
1/XVbWZpu76dffCjO7GMkVNxCDDf4d/LqVKEPc6GUWTDHh/esSYSDnKG0AOAK8WjPKopParX55oF
0XmbzY6lXnnlFPOLTf0kHIZDf4h3zayaCcvnYPfU7+++MgOgejofhXfhvTyVp+LUv0dnOtJ4N7zz
gC2UmXU/up1/5qguObClWTOS71wJh377cjLOdj8j6bMx9jy4DLtqa0qRlMyGEGIdTW7mlX7pn/Ee
vNizxv2cjW1oZr0sl3y6wdqA0Gwql0xXkNxJGDuftfcZO/+1Bx3p3ez2ioQDIUFS/0whkJXJN4ju
B+j/1zf4E/oHWsdnEHoCxx1ehH8cdED/IPFA+KZE2jeRabzyO6n2Ny0X/0cXMbMbg2L+POh4STfZ
3XTIA2CF/zLSigSIn7fF8YMro7Md57ABV5fXv2sqzzd8S7o7XhHDpF/3hb68D+NuQSADnkZ2LkTb
vlY+FHhJMt4whI5Oo0ceRiphkWa7EON6m+d3RPriSkYUS80oI2O6ky6FNqKB3SJqDGtTKORpC1ML
T27FICYWcVYNrCi0VnkBelOe23tnScXJyHsCc293597jHYyT2GWlxttOhup240/lTE3EdSHtJrCv
2n1TLfFFmCTHm8gMGK5TjD1pXrHNovTXkX2Uytekwx8+1v0kIcdVIdtCvPC5cDFlK7uWRDcVH2cJ
8Pw8FSTcqCakFNzxsTjdDNGGMRTmyW0ZnQGz+gdhc206qsh6qzZg9oig1fpWxGM+egTnvHjNk/x4
a9ppjJ20pT7MZxETEgI1dFeRv8ozKBXPY5ZHK3wRPu/Rm6m0yzouXYPflUkclGa/u4uYqcuNI0+q
6TmZ7IRUcxJFCoqkWOYd5B9jfpXFmVLiS565zaT4uNIkETHhGlGJ/GZUqaUUyYmKn3H6daPQhSM5
U6vMvdIuTQpta17E5SOiu0V6Vo5GY7QDSs1eCojVomuuh33ZIE1NntsJURZan5+UBlvpRIWuBkI3
eeya1AhKSMF1pTlprtHhVeaTjMIHzelcUzJOI+p/w7hO8XQDZy3iz/g+BN0N3kL21NWaJ5XFa9H2
6P5qL1IkF1W5YzS99zC7kGSM7NYEYk/KzmUiu72SUuQktdPLmTup/D69OKaxv945Y9KP/kYNUi9S
jHdufeJI2ABqdKLl1tBuXt+vH0IR3IeN1MDcKxDsmNMKxl5SHuXbRtOXTUT3rUJy1VjiavnRYYLw
qN5lA0Z1ewaGj75KQbcyDsCspACL7lvZnLeqvFDax1TjK1xNiHZdsVXE5TWupwmSqEj7fPTkA+nD
+22oUfyc2a8nyVs9YDydR56ZgoU+zvukWcXXjXqFv/gAba+usz5+UkZjxbQfx7G02XpznKjqU3s/
Crj5GiiXcLxZyGIH3yNaV/iURMilWr21Oxr3tDWs1PR16SkqJY+FcKHBV2ip1VNUA7RJd3M7idpt
Td7L9YFpR5sMPAsNVjDwWzLl8iQrCl7FxOiqsocvEIMYjCDiqHeuTc7pQ5OKaYpjPpYNxh7Uz4tm
KDzjEVzvgzsZ8+z0dnGGaVI8vLrxJtlLilztkhEl3WZP2rVe64l6qErc5fRB/0oGea82V1ygqD2a
ZdxiJlWCu+Ua/dik4DvlPh4Oi7zZT5Bj4QJyWfGfrYG3GGYWTYnCtJ1PsFQu3AFXSUy2OaVJmhFW
XdnBC++de1o5j0MMv5Fyw8MzQ+4ftJGCJRZfigEMkb5B5HJzjHY0/AtuVeZlWbWuzfvscaM4aS4u
wnXKqCTo8vt6Ys70rrZSUcWrAUWhGfSIztNoXnfrHqNCbRCCKjo1nY7x9ROQHfZe+aJAt3ZWljUE
V6lD+nhZJWa6K5UIF3Jte4bE16A+N9thkQ3RRpbb2dUwXSFRcSYpzha3G8IkmH8BMpThLnerDfKm
iXd5bP+5UJZG0PcHvJQDQZQNCPi4qGqchj8eCI8JYv66V+B7ocM8Tz7vj3WMOG54sK3fF6kC4peK
+36ovUf2zTmR6Wzj3ZXnpBxjIWJPlDKkApHqnMVXTNgLHBpwXZCjx/q/t7pQ8YmUx2g6hvbEZn53
S35poxVhoo3+rj9WF7+8we/VhUEMHSo1UzR0QUSRRof+uzEtr2B/zP+FE6lopFL9WV2own+wQ+a0
h7oowMoz6b3/aKOR7OB7PAqEaL+pO/5VQB05vr8sph8+uMmH+L660JKhFLIUDxDm78QWM/Ar9mWI
ryCYEw3wt6nWF4Q02K4eB9SG8xgY+mqfHSqGGqWzEoelzqjIWV8s/yPytikj9cL68PF2t3e1xcz4
5p6fYWBl4cerQgM54jjCmFaQ8Atr79hLPVx1grPLfybkcV/hwo1zHTgMdgJGOIalXYDQiMlmpiWH
WGO4CBcA9b+7jX/Tgir/fDHkn6e8Romp1CTnYixM63gdJ4ZXa8V0cRy6DPaL977fA77f7VJ3rgQ0
w+CbkmVFsR78EcMQ0IeEAbDc//HR0FP+eqNwrBwZJQgu8Rz4qQzs+stFkHo+G4HSYHHKsb84V8yP
hEXuFk7mjiDwmJsQb+INY/9TsxBnaN8bXPVHqJtkBdIXhGedlL7tqQyIbehfCQlwjPleCF0drmZs
o/8Nv3pPdLVRcc5xU9cWTkqynXyhms6hVG+HtbS+HLbRfGJf3uWlsM4n1vBZY44F+ovHfhNZGUHc
iifqO7XwgexBE1KAZ8ljo3c/RszjtM99D3j/lE7bhXDSZ8OCw0SztROmltqEGAtrxOWtlRiM36Ji
12LEVTjvKG3t+2e/xAvLLb3Wvzhy8DA9xg8WND+YK4eMgHkA5+hl4o/gv+TIruy+LV1sk7zL6rLC
GcDJT7fOk+3XN9mGkgkz0Z2CPjr5vOZ7vy7VJzSSpXVzD41DoLhsullM7ip/fd42V95ynCyMEsq7
zTBTXcgL1EiPFuP/TQFB9Wa5GkLn88W5bW7HYqoE7le3wEhTgYiZr8hyx8R+y0grZTRnuiNBlrAL
7o82kgoenmB/zFvTWmrexS2mTCqd0o899VUOheXnOALXrc8Jj4K0+JxhZDbPRoUO/IcJq47Kkodi
/E38trD0a2bYDwtM+v6qLNN3cy4tZ+ZeQFFubIOW8VnPTfYk+Qn7R0CoWia52e2TqQ5YTOkwRc2W
TlwYvgswtOfu5faCQ5BAqLmJ6uLikjj2FJFqnuGUhLzj9nH/oJdVIRAAP2BgZqlrcn1kGV4qmg78
KJXjyC2qwZ5qTznyP4RFa+tzCt5w8pquko0wkxLc04Q3XHb+a88iGH+YlhCBM0alwjr7bhP75SwC
0lVMCoQfzqJf3+B3SHekxBvjSUPPOhLa/jyLvpHl4bYIAimJiFbNHyDd8ZShPx777t/4m3+cRaC9
aLBJa8S0BMm18K8c92Gg/rzF/fjBR3Hr92dRnxjZvdfpABbPkxmw2HQ2TJ8rdxJA64GQlluf8I2t
wnkpvNtadh7O+xjYMI7j8VW29iLHEnAtcrI51gCMV/cPa/U+pttAnxp5ZLeZWkBfiCx4HnOedew5
4IHzGDO9cJKAfWN8sP+Hu/NYbuTatu2vvHjtixPpTeN10ie8IQmSHQRtGiC9gfn6NzbrSqJK5oS6
CupIdYokCAKZe6+91pxjGszEHCQgyBiwCDr3KWde/CHXWRmWITJs13v/3Lm5L1pV3GL3Ep8i/YPp
v5DHCBU3ExFIhvzfz9239/ZPNihsCP/lJfppuxYaRTMtiDgprv6DuNOOznu6GNh/eHlM57lDZj3T
tm1cOW2sVmNwSdmaOO2Nxpuy/gCmOfLKDeEdThg+2MeDjg60LKzn7BJBKi2wkzqEg7iAImgwD4d3
lHCt6XWSytHccj7cPEpctgb28TzS3Zlwek88KepDLZLvrRlN1VCscggrShpctLh8BniuhphWCZTA
DoVpvPNGlj99uw2vr6goAsUj2AU9eP/yVN09kFk0yxdiFpZP8+mJEmDxOM7lADFcCGEpAng4Q6yx
1GM75p2JlAjkBz+puWsic0rukfPOGIkBIAeHXXV1Hjv/9tb5vFabDTLar6JCmrUh8YxC8bKv6ZNj
OMISIBRTYr50XBOoInM1gCCNxLwUhZ82791dySI74eP8NbncMZ/L/X/xSkVwuMTsybIsoAosGn/t
cxdycpPL+aeV6ucH+HWl4vFYoUwLyd33nhwrFXms1M2sRQjEhUHnl56cjneHhhyf4VBrCGTEb1Wz
UJrzbeTKSqpNvID+T2w9omb//QkMhAQ+ehHGSGQr/IvfL1TS1QY5rNyoSPvgqEQJ6afdZ1mHB40p
MZProrXuCvkGblqDIZk3O4TKVAXZsiCjUxvdlFgiCRNk/O0F/bPlAb/+H58YfUwWco0jiixenO8r
6OF4SrMyxRs5HOOTDSNemcSQEVnWWnzDN0SffVaGzYQh6oTBxFnR3pNGvyIWsAO7rzq/t0/vaU0l
dS1GcmjBm40i2qDuo0aCWX0alc1VTpkKdYsDsQzECqGUyLVIVw+kzpNpfZM3VXnAKYJ3lcTGbGyD
MhuiUSs86dRs0/QSWOfxecTKZFdmUBnkKGRKDaLtsiTogAEZJp7zsXNa/rIcx4WCHdmqh0it5Lix
WDfkfn3rLA8EKppTeQbhfX8+XT1TRe3HK+OoloQlSc1XB412AiTSWG1lv2WUCfeodiY3+Lg1xmLt
soIYOM0KBaRsazvgn2c3o0cYRsKF0X2UNxAGKs0/mqXHKLd7ss+wsSZVN78dreklMyiV7i/5JWg0
HdtkDU101KLs1gSpjZXmoh1eTJM+q9mEAFH9o0zuQ6fTOJ1D6wMe96LLxbS1JoTeax4hKkpmu70C
4V9jzJ/myWeKOKS/ybNjjQDDIkdJt+F7pif97dIQY6RvBu02k+R9qZBBd5ss0uISqdollBN7Wesn
quWr/Vp2lqsxtURhhZPeoGLTZQ/mMiPSpl7eyqmNL31oMMVquOkt1WuwMXQQ8G6b0wmP5KWayjei
Y0WdWZy4xKPD+VEzPprzmw6N/aTs6uyx6jq6rmZcHfS3pmcI2y6INOYlmFRuPWa8wJbl4FZWSp/G
2l0Kuu+4uJzmY985NI5sxiYWcgBDWZX6Q6MuzVGh07moFZInj4uOt4yxACb6WFhZz2mY8stVWLXG
Lgm0Sz6FXgo71oTwO0EQeQE3eaIx6nRjvrooWJ/bCRpIwyJyT6vcBg7CxQBD24OZP3XD7H+yvLCy
puOMM3QVxC6cq1dYVJfzha5uMZUVxf0f9dJZTXrka1QAln3Fbyed3KO6ORSgSoeg6lFjncN6MCpf
kXZHbWWf769VvpeHFy1luHu97c+Tzb92rxAdC1AjjHBsDBYyNetf7xVfTBQW3d/tFX98gF/nN5gv
BOoHkyVAIIQFv3RYmMRY7BJQiX7UrrRRvkNR2DzYX/jXjw3ml6qWDovYYHBtiv0FG+g/2SvIvf15
Tf564sxv+FFIKb48lt/mN2pVMPSQoRCkA5SsDLwIdofr/jDeEV6bTxYmVvGqC0p1b6YvPSbyfPxI
nGM9H7JNYuzJIrGNUK1gEK/a3Y1z+ZC8Y9Kv4OdWWjhIz3K6TppP06RMKdcZ1KDRaYaHgclOGeSt
p5vzYWajmjZ3tgF0NYThS9GnBgk6wRiQQyFBfTvsS22pXFd2DwpPnmejxUCHlOx8c7vtNTT3ym2v
QBdIw8NSCa3FTfJulGvc0pCPUs/E/LzMF2asrrUleLHp+Ni8tCjRqFT988VFL3jNQVxu7TLuKB8h
Ytp3H1I5n1SRdFhP0qdz8llBR0BemC1aNiCyIU/DMtM97KQFPAXDcjm2TyrvQhzReaNZ8VmFkldH
wNO6M0KIIEekdGAN10JVf2bsLdL+miilS+9L98opVl+Pz1W3IiHShCwYXPbqsocAkQiE777KZjob
eLuq3q7A1S8ByRXM8Kl6nRyWRCVBipkeKUbtxa0Py8suaYNR+rDT++HqZRhQXtMNTtZBZ+j9AOX3
dH2vy48GgoWZzosyBCuYGwubvvbRy9SFdYkklLnwL2xyFXFvDFwczSRS2f4SAkCR8MLNMC4hgHc+
45gkY9xITXYkacaco7Ef1NebQjoRTH5GOjBG3FxBBMd8QXhw3bx3rx3BUmgIPaPwL/m9iq4SzYAU
H7PI1qPBRisZKrTRelyeNCFaCLhWoAEI0ZwzSu2eodZj2dBikA4AgGe3g/IE/0C7EgdkEue3hIby
kUNlbY6z5v5439oK7xOsN3T0r4Zq+DVCTxW2nnmA76LML0nUjUTGf7R6gT7VV5UZ33wmXKrHdn8N
9XOMA1d5bSjkOSUkU84P58jOCS7yL5zGqvWBfuBx13bbHosT+lomVdsSHgbIA8ORLo8a+YdNqHdU
8tKuY52+t+gEkR5cGhyDAqm9m0wgPNtukqD1k5ZaEctIzCzzqb/cwyFGvnY5QLqJdS4Zya1QuT4y
I8guYcqkET0iYg32VMxLpjNcH2Xb0yvvSgsl4n0hThK1G4JyRBqfeAfkbTXBzXHaq1pIMIdX8H0a
l7WAduhB289LOHoZQchjfD2f/KG+T0/T7uaZVXDNgsGY2nJwO7uTS3ikhZY4fe71tHi6WYebgOlo
SXyMi4TZrgJbAx5DQNPVdosKGe1pMWj1zOwL1y6uZB+aK2UK3vpucUZyh8zOqZbPChBMofSr42x7
YaALdyww0UQ+1MIiZm3ge5orfQWMZSowfdqXceeieeC9JIbORHm+oprENHmlL+az/SFFVCSXhhM7
87XlKvC17uUqTY90EGENbvTd5Y0q5NR60JNUiNrAjQfn8galsX/LPukhlR/D/kLiCbSYsMl02Jqr
tOz8Q1e/Z1zebNAMM9/PRw7wbeJqx0l0M07P2m4CV0hSarp0IX8PRqJW6inQvuTRTHbWRZuP5/BC
vEl02ubblqAnGCCMBA0STCaJ0+Wbgh9W8xx4SsNt1ZmeRrIZtd/RequzpTTMCzko+rcW4C+EjFyO
zfO0vM766v6WvikX5st++Tg+crMJzUo7EspEZ7vb6MNmYsfFsBhuPrQIzDJWFnYd7bAsaAyWG79V
iObRybEGzKEs22CIqp00b4rnggijdDVEhdfg5ZbVu+PTLtFjpC4jmBB11qMC4kKDH3JhvTbnBUyR
f2tlQQtK4mRHR5y9miYUp76/rixIk1B0CoTvlcWfPMCvsxtOeGQHCjeSoXLE/bWygPJrwSUEOsFE
R+EM+FtlQR41YAkhUZFtISj5NrvhUyazOyQmlqaY/1QCqf3cDPrpics/9csA1hxrxTQYjryriGzj
OrZCoJcPxQM32MmMHnvvDG5h1ceSX8dX/thw70u+4jLeuDFc2WCjGWZDRAvp9sVrSvMZnCI0cpen
5BULDXd3gTR6mFb+eXqe6iu2MyR1Xo2SV0Y5r84YIYhpycRF4E58NK4e2SM8LGB88jg7u15e+13g
KDt2/B4lgu42bxqQU8xCUBvkfAcFm8q+9nN4QUKBD6EBFafAHeGDk1ahLG3k83NSYctC0xwiP5ia
Gz08IkwmdxiuGBrI5ebduMwJePLgva1PH2f6hdCXFs2MQ2hQRS1cim8XzZ+etHmDf9cC+Pm1Fy2C
b1UdaSGDbFS89q03MizrPRTjkujgT5zXVxGADIIByx6JgO7rMcLd6DC9mJD8zfxBEDEeBveBdEFi
AQR0qeLD8E2ahon3mXluGwrzXctABs6qO8yV4B4BilesoJw7pmd68rpGUor3BxOBvk0Vp/u8undm
tOJ8iMLQ8rZCwWf6e7LK5iQauVsxaLjrFngdGKzw7ggHnbCNLQjdxhoy7dwVvwC/Bb8A2ctcKiLK
OQie+ReyIjrzaxwMMfz80dna9M0oEx6L+XGuL4rHPN+dMGlIsTW3vA80jvFH6FTBlAQURtTCsSXa
oTuGeKskmKDOF/O+/h5/0ezKmzVEJi4dzAAIT2v6s8t8Wzsgi10f3tndcY0vNaidF9lXtp7FAwn3
1+MM3b34YPYxLQIasz6GY/2HQO4vzUmKACf+8Y3mPhfQbou00J/e6IPRH1sCL8mD90tGaItb6wVk
BQfoNoQlESnGmZtrMVld6EvHGD4611zYeOJsX5gP4y22OnOxZjTGpY3h5uSlD8DcQoIKs8U2cQL6
jtq6w46F1uqID/mtd7TY9g93yUJv3bieGTg7OCKEzMTwQGDxPHjamuTZgE6lM9/2M9/H7gQx6Q0R
ZyjGSm/AiDdjjYflsr0ttTvT5f/6AteZBylvXb4fbY/IEWy+9MjJ4Vae6pkSK7HmuL2z9EOQLH4o
rReO8/E0388p+VS+WaEDcZ7flEhRlretuYCPXL4avFORGLA5DlMze5Odgx33shfREznz9nwmwYm3
VnIYZ/Ff8SnhmNico8fHr4v+Lg1n72d/teCWOLhN9KCKXjb67BSv2fnqLVVarQDc6O3nrhzYkeKa
8OjQ6D48VPgclWXtIeQJ1F03hW4yVVeH5xYYW8eXW678Jr8dvfPZdheLOzjmCmhi+06/awOuJBhX
M/0IJW50nxEQOdgiMb4aNPCcBdJo1pHQXB+W+rqLhJ9TdYh0+NHt/csLTBx8/+76UsQi/20hSYY0
M/Qb1xcMroB+C5PA69uL40bT5d+vWQjz/8uP+mmErNya03iUzcQTzo/eNXeItCYLLVygN/bvJmiT
12Kua3mU2+JC+vJrdt5+PuK1io/PtfB+fjBpZY15XbzmXqDO4tUHpaJvzZ39nnm4uwzuCpcBSufN
a2fJtDr2qmBNG32Kh9AJ1vHHRxbWr1B0IofTG1OYUMBoiQ6P5Vg3/EaJRoIYVA/sImdQSuYBpZPz
+fevxR/83F/L9293tSLu+m+v+rWwW+Om8VLQZeyZ7X6UQaBHMi+/Hk1eUXfd4W5DUON8vL29dQG6
frafDOE1xTGjgpeX3HHvx/Dwalbu6Z5TipgJHL2TjyVot3nYaJ2w6Hw96X+lKwUNmkqNg9VD4Q9/
OxjQ5Yls/Nzskf7wAP9bkpn/YSQqUeWJuQP629+aPXwGA4yEXsYWdpXvgwEMK6JXj1eFp2RJ2reS
jE9hNBc0sC+crvaPXCmIr366xRiVfvvNaUj9/rq6gLlpmkbitC5fnFqdn/T+eQIAAbGGB6NwnDVX
NyMpFH3/63FPTlOsI10nDTjZGlMSkykjqBRQdkwl7AUszbSgZ2VQB5xb+LCmN+9QL2HxUXBhGmRP
IPXYRSPB6vgmL5lnkmvCJjpTlyQcM2RTwQCMri5QFzh/E+7eGsO2cpnaibMtkQAsLawEICzea8za
gulPB7VFwh6N3rb0sGKhKsFpujvtBA0WtKzs92A60blPol5fkKaFRODy3kwLFuaLZ0059l8o3i5T
nLw1koEDv7rKSTLZX55u+LcOIHQxiwYtTe9LeLpMJ3foVO13fH2vw35j4cqDi0pa5Q657IQvGjwm
fHtlX63G+wpk1Zxb8HjHqfhEUeBPd6JoumLGp8NGdUSucNjdwIkAxhTlzPDwnK+Fj6R0TSse1LsE
seN6uHgYZU5Pmn+7u+zyxDvAsW9dAuxiVMSaG9wFsiPcuO2XK7Nft+9Ag+blutjWRTAiOrybYMJ+
UehoONaL9SEtVMnTaYr1Lq3hvnZOUBtx0n39M+FpGfgKdaq1db6ucVIYbIUU4s8r2aPacm37Tkb7
SRcNJAPxtqojXLh6dpd8oEjyb4dZP6tfNfQc6WxyjUFRxNncLsmRKZbXcbO8wQuhddiim8BAc9Tc
MnOXPcvVlqk2bZDJJ8Lrbj0uc/wH9of5QTxpRXjqqmr9kiulIZoO3K2Dd3a8+MOa8NfYXI8vtSNm
2yE1V4ur4eAUrqCWpd4BaBihw7jNDWfbz3uoHiTNMhxxQc9uj5VrnUXPrwqtcVHdp97HVhoj1XQ+
iECVkZccXGV969f9VwOFvlO9t7w2aiPNg7pKqUEQKvPi69yeoiBbtq5sOBNUOvyVgvzlTl9z6aRj
5ypDYKIHy8A5E04LbVMVFtIGp/p6iEjzTdGm7K939ifflx0cjMMWRqr6iX8fIMTe3CY2MOuOiIBq
bjFqOgw/eCCpAmh2kVx2CLL0WaFfprj39o1Bg2si1sWEHmIAi4WD9IhSzfQijk1iEi7mw5srM2ky
lxOjjsfhKbG1/f+oQ53V6DmlL6VPNSXYTPbiLsxw/hZhEZrblN+Gml3eKhj0+wi/UzzOLnwk/pcJ
aVps+PLpLSrCC589LsylXFDDVZyn3ifuSE0Jg+RRGFtbLjA5SFDScNKjk0WZj1WG6iUN7btsr96V
j5RWiIQugbkTzDmAP4G2Oc17ZET1o7FgCfDEVywI0PLIjcgexY1VBQIGnwWEMQa0V9fdvnulM7TR
tgLVQQ92PgKmSx4WgUkFldAPPnEwsr3RU3mRfP1Dvx+JKblgotKYsQsHty89nj0fpYC7sdlBdzuB
75GCfPnkU4mm+xOVCCl/9+IU+a/dTVWUnihH2d5QAKL7/Fbr/EEQpMnkFv48Zv/jA/za4BASU4bm
7Ki69t36Yv0HfL2mMhlBhGIQqvJbgwNxqqUyTJf/GLHApxi7c0pSmPNoMgLLf0K9EqLa39XGCk+c
7ZwsJcQACqLX3++mlkqeiRDXuh1lV+rSoLRXWf96NuDMTpU8vpG2DC2SpiP/nJjFH9FmVpx0gUER
akMWKQEkmiPpLuNmYoBP5KOi98+RLtLYhfY2gY+IoFGLMzC2RFgT8pa62TLZlmvarh120KPp9Kav
tHjoId000Yhphu8dpdkVhd9lfzsskOKIUPVOesJ5XRWxgtO6fmNKcOmm9L8n5QoiEAaz+uGUkTkY
EGmW5TuGMwUISrq0hhkcaywlgMjxCuY+7nFT9S6NpxdPk+w5GV7OhqdKAQRaudi2lNuPN7wFprYw
T4ZLnms+hNdkkZQzw9pnxuxSP+mpf2XUimEeDkYdpI0/nPwC474V2YdHIoaukJXRSt2YeuP/43zk
lgzNl0lcxRJ28ME9vkN5SOgsc8izHvBPsGElHD1B5UHnBKEDBqJ2+D5gpnzrKPsV5jzSDekj5e71
Fp0Tt0bEy34EwKpJmV3MC/r2bK6G0xiBgRqIUa3lJJjkCI5CQE9Hh8ojLrCMh8zX42JTLdSlel2g
9weAl7SxZb0Mmpcl04oEuEu5hPgtJVulvpPaKxAD0j15Wn2aeiqjIM3+HHO61YjDMpRhFwop81Wf
ZzN5Piyb7WHKaxmLoosZR36XnKbq8ZmEdkdBNgoDpbgIQVWuzjksGUT+DqgRaFm75mP3Yj9eH07v
15dmOyy7bX52Rs4sLdwIZUcf61gvNBbWRYl3wr8akSLPFZZNEsS7bWstdTKh+CqkpWSPu1qZBgd1
e8NBmCCpFv/WkeIO7ql9ndyLaKHhUQW+I3BcN1/280iZG6MPF/xIjCLp3gBbYnVaxNYqfzmb0S2Z
ZjsyJRuvepI6b/KebtSPdpmsRbzSvTSrT/65YfE2S68vd9Cb6bZYoKGKeRZTFFJy4mHB52Ej6wCa
Cohj2NTvStL4JhmnhLqazo0wYkDSq9sDb/q63Z7RxWIfLm9T3XAJ+jzHNY2dKuqR6UbmdsTHUYFv
961kSrxSybV4XugH7/CurAH4S22svPWfmeIA+zrMhmbVkdw9r/p8UX8Cf02Pvadx8Stxna4AwG+S
O3NzepBITwAby/ZL74tmgO6Mrci1Sh+SuHfH8Dwr72uqHJOJDIYMKkb+oamWOtoefyqHWPhu1EQ9
l819s6rR6srN/FxuFCqF5K19hsbwmj/nF7e1/HOJYs1Q/YGUJuklZT04zw+g51AJU1UyHiwgKtDi
vxKeorO8YM8uGtYd9BMNoh/+OJS4YRAPD7Fa72impHQoeh6xSRSvPr5d0pbsgmmN3g3mFtXPRdnL
TH1yddkyHLS6NT+0QyyBoerYwcsOGv3Zsr0M22kR98U2Xfxrd0fOgyqHwS90I3/4290REZouOizf
2/84LX5+gB+7oyLDgoZlarFBEuZCKt8v7X8+g/IL8QBwBJUfrbNx/SIsQGmmwUsw+XsY0iQEfheh
gUeVGRvgCUU39g/TVoSW63c2ILZlW7cNQ1F5FsRu/35zPE+k67mUatjS+fGlOqtU3xO06vZhKzF1
xlVJGshLzcptDcn6WrP4KjdY7LkWFn3/fFWJpzx0JDt8qzbWP37+/ymHYl1lZd/9v//7Zype8Xqa
OFdMnfQmTTS8vrVWTDnpclXrwSKzg1SpgWaAlIvQLqlq+8Fwj72FCIg7fxhNvyiO9dRuq6urJwiY
VHT1Wr1qFUx6GcqwAtMlAaJs/4SmrM758EKcLmfII9NT61RKXnmrzAhL42xi5qsTBkmntXMEnHXz
YNfpy8RgYT1OyKu1GeAfWZmskpWiqD/U9mR6xxMTN1bToel61yhGyv/KeJYZKOaKHF6MGvBACtjm
WEKROVDEdlm7qNPTuiJJpofJYzcTsqJtFkxz8PN63V2Jny1vuFS9zmbgnbfr61n1SgLQRnWyU6Bi
j+mDbunzEg+gyhm8O0uPySR5GPU3iQwLDWgiZlIaYLYzlljKxkNccMQ8nmn9gjSw2YZSZMnn/P7Q
n/yxY+pT24/lbTLth0g7r/vifWBDJyGeGevhGgrJbpKNkOuLM4Eb6eie++N0ch5kp1VTBgnmmSRd
FT5aKs/tjhNFZffr/zlqSVGcddyalxMMoJrUNGKqmo12XCdsjFdABDfcxRJD2X/twqMy3NMog5n0
SSwUf7vwaOaEVeGnheePD/BrWa4hPSKy9H+1qr/omSwErvxQizh7HOZQkX9bdoQtDHc8C5WQ4v4u
94xPKWiZmDwyxNCELPYfFOWY239ed76etonWimYalvyfusjn6yCZuZ0ADW1TSJ6w7KkLUo0LtEZt
2ubE5eQ3ZKWIEw6ZQR65nsD8ugVG2T1f6Y0o/VomCsM6vZ4hJ1s9p0Ntc7iepzbj7CGjdB9uM1Ov
QBSFRa5M5VTe2003xw45zdix7VR3lZOytW7dMju+dWeCxyolOA6Kc87QVh0J7sm6+iXTs2hIu7hr
LJuMoYIOe04mzuFFYial6bjObvoaXWBN66emnpKJqzIKppfjnSFBcB3VyCBpZeiYx6RY5jUQXO1n
YzClQOPSS6uaxz2b3NE5NAkSBQmidU4oLib0DYZyml8037pizFEVx9DbTx3feIbblfwDYqKnWptF
stp4jQpJE8TGQe+2SBAdg+aCmp0fWPCmpW24cgG87CJ5yTl7L1tCV7Ky2RkJRMIrKFn9srcRj8nn
a9yh+bHQ1nRHlq90DA7nfnXLi2UnTVTPapI7olDmZZqggdWyAwmhtQrZz2KaWB28o7ma0L3KSfFu
DfiPY4Pg/3KXladpOiAZMfPLyk7yWJ5orwOSGl0olKTLFKmpo5CSfK2PyyyH7GsSAHLuQjuVifKE
TKzqZE7d/LYlD8mIcv0apUYHx6pG3RKm1T6hT3psEGCc3vMrsItKXpVnfBwaxl5JPbqTpvaUdOJZ
k/t/60LzY1ZBkjBFCB11lRvybwUOmpAgfq9w/uQBfl1owKvrgnwhk8uBPfWXCke2/oOdBy8sCCfR
Uv+20mj/Qa2Om1Uldhj4hcSh/BflJPoG2xDicxPDK0pH5Z+sNF8G2N9VOD89b+OnIU1zbPNLmU24
ne0l9svDwhDTdNTFtxlnfLpidL6jMjCDcX5c2ivARgzHAbbV837exllURGZk76tNvTt/qFGzaBbV
YuL3UXIP8jg8LowYYXGy4CCMq9y4s3FBNvRiEWVzDt9BlCDggOnn6UWdyp9S8MQwPezpxW1PM+vO
iPWtvbRTjI7cLgt6mKx7szpbWZ4qcnnwjGyZoxrzxtOYhmHpmxjeXNtxY5GmWG74EfStQb8IaDYj
Lr9GaAw6jlnalZ7ZwEQJ2hkh83P6v0UbCrvRLnXCiYv8bNtHBD3u9wRJvByYRt0LEypoGu/zFNpb
5xiu53NcTarLOArmHHbUhI88OkUHmHmgiY6+5GC4FZPOx4cxuMkeETsTZ0HnGyorwwSBzd7eHEBE
WIV61Z3BGs3dzYNgzWITCODlMS0FV7NQoBk/81uAPnA93auZq76jSbQYElYOo+DLxwmvr3gOLI9T
4pimqRMxFU7DKuqm+VzZqKuKA+gnLqvpNRQ4LhrgSztmrsbMg+RMTzzYpr3vPwzIOJFoQH6N+yvB
LV6n9/m9+cTYQIgF/61rhAg4QF9MtQ3BRtLFlPmv1whJmaCX+v0a8ScP8OspCAIcfhq48xprglh+
fhjYxSmI7EjWB4RQnGt0KqBvpyBxJsNQ+Gt26y+LBAckvhwDDyk7outo/pNFQv6KWf35GMThjDpM
1WhLipXq+3FDrnPpeO1pyz0ibXJ7oqWDbFniYOe+ar3bOwD03VlcvgtGQu6ZmYvmwpEv8Q1q/DHH
xms4ceXutSd0qTPbFX6vBMHFxBUud9R3zN2eOVBVCGh+ANqAuPNduVctshhdKzhkefsW+s3ggdxa
h0796SxbB6wpLa3gEloR7MPCeVG8yis8jINMB0600IGJ0RdTZuLmiFKhkBB3B/9N/dr9/PYG/+mx
TPRK/+51EpPLb8ey7qZJhZTxOnnew3XaM63hLqdSwOhLuA1KiWK2EGbhUH3abAZ6/71nOheP3isf
7Z40ACZGqISIko7RKe82XiKQcpOIOEiCsg6LZGmuJGgoDqwdQ1qIb26wZaIxDUTsD5UfZaJrRsGr
7NEnwhIu/hdu1/isW3/99nYEYLtGds7KnIUjeoK520porSGsDusmwGITiDHf8vDDdb8DvOUslQC3
Iu05F8P0379kf2amsr5fWVze31+xRrPacmLxijHt8dJgSy2GZVJAqpmiHrw4hLbDsjt1c2d3T59z
+V/5z+afnfEZo1uSqSoEHes/7YCTW6uW0IxS7zngmu1wMo5I+vTHukA/H9IKruN+Xr1cP4sXbD4m
4yfigtvI3h3KWbasUcE8ICLnPakcD1ED5qhI5AjQ8PTkCLGqZPnYbpo5meHz+vMmP00wdyoAkZxj
jKr/DBz0YbJpH453pBqa0+pufCm32RMBbM5wlyCkf7BmfTg9Bp8HKziU8d+/A+KA9Mdr9tuv/9O9
rRvGpbwa/PqzGvmVyIWq6dgq3L9Vh+LbK5I7e1gThyDcvSOzMKRnyRhnF65Lhky589LDjxNjKzGy
OoXv6b353hNi9GS5f/9UaWz86XP9bQWmlPp+tXR6gbRXp+3xIGKcTqRZTXan0XmsHh5NrvwiaoOA
5h0E9qODKNFjRnkEyrrZHND9iV9uAFBevdBeDcYV9njETz++OHfu24CpMs9fDN1O9wPbHsh+74oX
VppOVkR0xOM826KT53a9+s8wwW1kVhDkINL7h6UZb4QpWNtyW2sLogke7AF7bPF51dnLjU2KJf8Y
IQxzULYhxHajMsx2xN9SYeGzlePDS/02sFX3ttN//SABxhAyvCQYXg+J895FttchJN2Y9O4HyoP2
DbE8H8+v4nrjGTGB58FXHA6RiiUUYUjhJn72UYRW3ILbX39c1xrvIbeWoBHfHJlo6wIBXR+hheNP
JE5Bt8jo1TjdB+DF7JmZTrlHZoeeyN0D/HWusyzGh73Ml8rjU3YHmTEwN8YKzei2nXGUILGCaI21
ieXAH0m0KBk4G++HO22dLTRfubMDsP/OW+r26BDfaNCyfOsoetQNOocNoKW2doFgpGlQ2x5CSGvN
04IycfEZavrh2YxDtQY37YT6Yh/On4gHwEnc+1KQBIBBzryy9KdQKQAMManwRPmXhkyjXHgoqIl+
eMptb/P31yYLxZ9em5TmOGPxIYme5PdrM78mw0Fp4L0dnguHgRXvevJybp1TbO8G31zRbNKpT9Hp
md6lxUpJxHHq6v2UqGQOcYiIbRraLsxghQkFf8fudnLpCLEFdLXb2lo4JqE+axj1bDkMInzFaYp6
RZ0dAiAxmatvMl/vnTiu5sWi+hD4TEbCq3JXbAbi4My95BdLPn2bC8ZHzrdTdYKadEhnodYHGcMR
25UlNFkl/CyyCxo3LncqvnUwyB460TnulDnDY8tZO2+js74GUlAh2PLXRLxh9kGcuKSW3pxeLp8J
Q2VIyjCi6Di8NY8QTjQAe9KgehIOXtkxn4X9DysODPTg9GK82WFxd/W6mM1milvKLxfSPn/+jG47
nbvT4s5Gn4v6ROhzxxDTRtDel+BkhdQw28voeKXNgzm/rM05OoEQ+Jx72g7zp0ZBjDdrC6Q1xtY4
BdqjoJzfYzMXMklAKgAFPqfu/f1XcR9RF+w+o+xHz+0vNYjMbv/LBfLTPqOOXdpgxaWXXL6DEaG6
PhIDTeU0oUQvkFEXaJXkdfKafJqpgEHXXC6pM9Ff1WPQBwfAcQxj0GE8LMZACflmX15jEnJsUu9u
3Gwc8t216YNA3+pLBMSsLPBf0hX6BvAnlFJudw/tX92f0AAH8p4/eKv99g63ZngXh8+vrGkLh/Kq
CU8B57IZjNyVvufk9hoXF+IYgBOlLu974l+i4h7RxDSORcXxSEPTWbHy6Pgl0JcmAQqNgC6Es4MC
4S6fOCWVCJAn7zmZHuJzItYBu6zzYPHqCwTRLgNTXT8Wn7N8fqZyEsl7ZEn4eiB7mLRWOsib2bhr
V7QrpItjsUC5iyjJA2l2tgMCZZz+Y9So6iqKvNmF2KBnoAgX4nIm8AtwN/MeTzgOibeYbAKW0SHq
UEW/66wRG2/Cj7nxm6BH8tVIjZgKef2eE2APVBarMgF8V79ybEebEr2Esnv2uHnneCnQvuhs3zmX
EbkkvqA5++TLdvfACc+xNBAFYBDCHGrOvowglofiRsGvZ7gC1u8YT/4PaP/NSyLMhRm3pbine5gb
QuelRqdA5nW+AJDPQkc8wI33kbpb6JSV8LG594tY4PYtZw+KuHkkoEkjFGCyzHkbG1TnQHOxysTV
tJmuFjbOnbXkUxxqe4oSlMR3yfo8R27mJo9C2SWk8P7TV7SRoxF26BmrwdubAHiOk8Awwx6JcOdn
c6ao19WeLKa3/Esp5vqW8+m/sE5EIclB1C6suuLl7kDm5Iv0I+r2QpMuxMmtewmX14hO2tfz1qhR
xWKUkazx/7k7r+3GrazrvtAPD+Rwi8hMigqUdIOhSOQMEMDT/xPlttsud/c3fOtR5XJZtEiKBM/Z
Z++15gIEvN/Tglg/kD7NtQP+knMCKlEE1aiJeKgXrhPEZTbx5s4puXAyEEgLgrAu+YseB6CE3+yW
6A6RJ/DJFJiV//lVd4Z1QjSi5QTrEYHV1/m8XPXzis/D6+t+9lXukDx4XttFq82GypXANcDphWdX
8+elWX0sivwfu2fklzVbKLwhoivLnXV3JgPCXy93uPQzjK1BXyRdxSvR09D7zFtqWzfntL/8nFdv
ef7NxVx3q+z9vDCA4338iHCr2xJaRZ74+xXLomGbkh+Gy8L8JkkP1XfeSXaPOmPfS2773D7Pd8oe
OcJaf/kKXrzw2fgxt82ehNfkKXoSj9mWF+e0PBangDXBAMsEu3f5b4oW6g/SKbfIzFdDMASFV77o
PoNTOhhuu2q3MgNqugKVHX2V7+iy11S+5GMaCwyECBhIQujSuReRO8ButzY2xubmzf7sU5lQzC8v
u3VaFTXQwxh0yXSpWK/RZbid8za53kvNX7kYtjRcZPuw0TI7P+ln01vWD20d7fWD9GK4OqGcznCz
3SuB0RwEzmgAkDzyG0GDWb+Hjzen+cier5f5BUl5iFarsIevLsj9/iR5sLoVPuALfruhM0I16HYB
/8kXMWaweDConmyAUdupXDc0eGCAOvJK+tL+T4+DtJxkfj4bIrKRkQEtxHfjJ51Nn3di3zScdMRk
RWO5C8LBfaquXvqNd0/lrNr7/HDCVt2re32/JC9BccBBHHMZoZocSbiYd+EmOZlBs5PRXd6+oZF6
2XoBUYkbTuIAyqGUsWS4S6QatR0rf7jWT9YhXI/b6JgcW64GbHBY93q3hTLHEXF8KMHB0T3r3Uz2
JBBZO+y+l0XKin/iRV8vJb+Fa0gUMGFazhfAtgcA1aDhJg8/huTTmcKSIwO0Is3AUSka2v11Y1H+
Fk2QYeZbWl1p+3qNP/Hzs7JdbCREpdPzZufelSYYqyNPoMWz68o2egfeFzaIzXSZ3qnGca20q8W0
AOsHjKuzeHYIMHvlykj2/QVkJm87WGrmf7fVRl0tKjqB7t71SGurc1jfEQv4bPHiqgk203pGzNHu
mifqDpJ/EfqdB8oQ6lHm/NQVw2vp6iafksGRhRdclvAhyI0v13OJC0a9iJZvYty10tNUeys4HR2S
9F8TVv+BKnSJmbjBH+BeGLfT5/5D2fwX3RwoTiZaf+6J/Yc7+FffXPuF9jdxBhZ4Z31hPP/WE5O0
X1T4WdyyPPAy//93T0z5RbMkOuo00Uyd76EK/60npvyC+A6rnmUwM4dP87eQAwjufvo8//TEl17f
H+t9oTDqoWhHejfVtx6NRwXhSn/FcXWV17c4DYy+uzc1w9NNca3m/UOSliC1muShNxAPdVQM12Fy
cincaYhIhwGILVry9LWZNnkp7GvyZSkCoTjPsSe2etDFg40d7mxmdG+v71ae4u69EfBS3J57vTnU
c74JzSxodbYZGedtMQ1nhZUyDN/iUvUSvXYrqblEeeRrkRJM4eD0feipM54/xXC6DhmvINmKUO6q
apfNoWuMD6Z29aTyOwPPNzOzyhWeMipvAXE0YrHwkpuy4lQqTiVFfVIIrdNmo3YKVHWzYaAOHMZP
1Alr4oI9Ja1w4k7hrm8tRNCd8jwSPa0ns1/JE1HzbBrduJrHEIIKC0AVbfoJd5HY+FUxHmK48MIg
v/XIvMa+exgb4DlV298peb6ShGmXdCzhIibM7nqfmZ3dM+HKDdi5PVN6Ta7Qc4OtVfoVeOTczlDs
tS1472x4UPXHefqI5c7rh2ilX7VAl6NVXlDA9tddninrLoveq6vqt+S6dHMSQmEUDwm2J53U6jzx
zKLdREIFAIylaaSMlOTjFSxNbBCFfKsPsii5YiXQS4mdeipfK+nGwb/2VCP/GHrM8C0i3mKDcW5d
9Qap5XiYpS85TAqvU4fP2zX0hxAvYC5cYiNaF7JnCYPTqatOeohu3+10GIbXrrrkV3I65BWyGbuK
d0O0bYEIFvBs+ll+7NGhcI3d98NwgFY+O40+sXqLVTCgmoY1qGNk70Y1uArRbZNrySuWkn2YhN/F
1aL71+2bFMUyJ9ABFm9lQJswGk/MeMhQWkMwP/bYTcG3eHUa+0ghgC5I5VqueKZG+STxTUb3HtIn
YAatxgQtVYPxZDUED0LHqdJ9d0vtKl9fa0a+0+hpNyilWcgJ1RxcriHDHL2SOx3Q9k3XXVpSCqj3
gw5n2vIjQ3iYcsgE2UNdC0QbSRqHkmr0w37cY/0iWhiuxFSR3FMbXniDFkXwEm9XM5CvaPZ3bZS/
t0YU2Zmhn3QA4AOQUjvX4w24JafWSKgDr2PdIlsLNQI+qG2nfJsagWldX9IYv8KtW803Cmwtvz3f
WjYS0BaN0fvpwL4poN+0SgKskrT2jUJeouZ5R42wOPQ3oiYk4NWM+Ad9+BLzNhDxDiZRRBpgKJ8H
RKXE9TL3th61tPb0mclUizJ07NOD3NBnUU2ySc4DopVUxkc4qGuBw0Qj9tuxfAjDbRiS7Kn2jQdL
257G8zXHxa/ciD8q6MwvKSe96eqM7AVqTCERMM0quBp7yqu6fiq6m/dj2f8H7m+oo5FEL2BhXRJR
k7HV/PeZD0gdLFB/3t/+wx38a3+zkHiza5q6yr6J6/Xfc2FukRZ3O4QcHlVZOtK/zXwWbg6bH/uY
iFZbN7jpt/1N/IVNWEG3QuuBJhSe+L8hQUFt/tP+9ucnriyavz/ub2aaJqEQt3BpS5zhVfuQ4AhV
80vFwDR7i1hYtJqRIX4WLToUQqAXZP44bbMrnuclYJAGRvoN0Gr4gA9u7stv8EwAa77H2Bemj0Ji
CBTKjqYHxhBo+vcwmI6lelcjd663/qExZUS+t3ozWObavTE0GSPDMeH15yRsdaoGJZxmWvIgL2sS
DcO6Gsh8KeJ62yoT+gpGIst31TenVuQPWSz9plbXQ5Pdq0WQ5JKj3Z4kkBzyyBR5QzvNDGKQ9qxR
fC0jrpz2BpqObo4gr3ss+UojQBK6epo8sIWftIuc4LeG95G5iRYeNeIErMIAd7lLKjec96EYGOYx
u2317s2qV7MREFQSIy+NoXWwKu/CO+3ZspsTKzOIyW0Og8Xqu8MMAOiAzoaUL22JIUqHBUDyCY5S
amiUTd2mpMIlJU/zDHKCW+YP2PPFoyauFbzvxkembFThrekbN1cqb4Ii0HL4F5FGC/d15+URVHXt
aTAOxErgc7DRviTTYyoeKt1uyq0RtCIgL1bKghi5ZUrRE+MC5Tipn7T8vpNWpozFtzD8bjTsrD4N
QACsx6h7r7L71nwsaWvBbq5rRMRyfVfHZwG5f/Og5Pccb1p/iJ6NbK0KroY4OP7ScL4oDYjbFWl3
cD+0TYEEGzoPjdHjYN1nOtK9DfK/rjqVa0tiwIdGXFSjBVwvIjZHj6CJezYoOntJtU2ogrSvbHq8
1i9hebyRPSXtESKJepCl25ZxUrE2DTD0V8bfOYNL1PaTCSgz5FVtEUN7uvBsJndxemek76nF2Wzi
ir9+18Uzqnf08xK0ocapwfYOh+u9nFmk6WFwJduHTjOyhGwN2KUmafMtPgjHmEPvwhgAMfSgM2KI
MPssHWnjwZxB4jlWAZSmcKMoPf1j11g0eIAjmWIbFpFn6v88Q5iaoKjU2n/U3uCe+fkO/rXGGr/A
2qUZL6KTxWCjsXz/OleXlluYjwOGZ5y9KPb+vcYqaPk4dGDLIZztV/vrb2vsctOPnHqkgxKt/r+1
xlo/HyF+et4/a2/SRiuKooS9Bf2DUTApujdvOU+DDTldV7AOcJAlwad5XmgUFRQM+gbuAkF4XRr4
8tuwXvpjP/7uHZtP/1j40krZto+JuwQNL75BTBapemo4wzb+4h0fvYX9DCb85XLhPLAKd5GErdEK
9NAuX+B70QFc/jH96UH77G50gWwmYReMfgxYQBN6ykt5MReQxu6fer1SDBCFoWGakpd8AIlL57/X
BOAiEWj8+Xr9D3fw+5lX160ljWDRoSGG54r51/XKmRftBfpTVLCWTgHw7+tV4mCLTJ1T769usT/U
BIspm7vhCtcMUDlc5X+jJkBL+VNN8OsTp2Th08HTWM7yf6wJhkq5tnpIzTiExnpEG61M+KCK65fB
qS2URjBqWGGLBINi2n9po3JnFOP7pBNDomfbOGyPSX4LKFfxkzTSRgRanxnviQGwir0m6pCk5tT2
pptx3c5Svm0kYRG1s58OdmxUO5TlfiFOQZ/0Poerfdb0gab0yM6zZ6G7lONObttDViSuiAO87M0r
yXGoya5QLarcFUILb0zritdL27HhL7jOOAlJqJF2Zv6WW89xwYltgvCuDwB43EG7HfuZbxpoFpYx
XhRhrG054YAq6jOG2DYlpu6oyqHDeTooQI/NN9h64bFuoru+45l211OUa0EdGl5UjCutDteKGOqe
WpGEVGqvTWHkQdYy8ZOU8XXIMMaCf9OTBkOx0jDANPGaXikyFF9OL5E5fatypdqFVOCz7SP2G4nq
yiBupRuPg5QHsTq9KWl+iTL1oc3O47WAI3QbKEuSe1kCByc+pWHxNEztsy4Ds1Nb2cXxuGrTiVMS
EAa93s4sSsm13iacSa7tqbWegCheu9OYTk6JAWecEIx1qNI4TsAZxTxvbchengR9+VIny55M3Ikr
0qUtBwzAI3qcdP6KihQ96h232yYa5kk6XsGyDMK2RCo7xZsup8FeSy5ifedmmZumM6c3WUoApYa0
J7V1ksU7o182f6N/MbuYvnCP17B4krJ6fRvG0zTCTauFr2mEP6eat1OaF8DoopC3DyGiVQ7baraC
WrketbRIt4Iy+de8a3dZWa0bo3EKgrk4rsOMNTehaCJPvq2FgWz3pD90herX9Ump0401a4dRuTn6
aFErMZ7gx7EquIoWhNqGaYr1rFbMrDt8vvRObp2+mpQ2AJy3aSPtPNfV2Ror0oOUEYZvoiLevQVJ
WQ/uKNeKVyiHac5d8MLbWSvXZqU+EEZF0SGpKKMxRN301BnlOXYwN2pYtPrnOZaf5mvutrHyZt3Q
YSkiDnpLIzw9O3bjFdemCXYgjfruaBXLCXK4C5siaFVzn+KrqhJhK4r1rpHkndGmZ/TST6lAEDKd
l204y57aGBtNjHfhNO7quTjoFkCcKSFLSN4Ot9Cv1Owh7ZnrzQr7TCrNOA9hYSYEPNP1borHTBVX
Cp+vqPpurIFwKorzqH8th54P5v115lo0DBx0FUmellR7jY5TLE/S91ZUH+kIBEJav0UytXFdkqxI
1nDHrKBo95EI+SAdt9zkRWW40oTQn9CQS6SdWNZ7Z5Z3EJj5yYTTJEr+NEfQ+AhnjOgu61dazXP+
ptcjcoP9Ag+mdF7PRfIY1adIiWIEUibidXU7pZxU1I5klpB0+HLcmEqOG35KH/ocHOcMdaLWnsRJ
upLY3PvjkAVJW9Fcj+2ppUety9Pqpna0SciPsJpTWfM8tHFElKaQ3pS9l9ntMKmtUwp8sqbRvd6A
dFkD8xNyYEJhHD3O6IExykEjJpMrqjC3ogabd6tDhZ5EJyWPMVW9sSVySv2sKtAwiXnISm1vtWtN
Bvne3bPU2FU3OCo9iFvaP0Ryc1Gs6jsarE/w096VZyrM1bM41m9ZPa8TcXgUxPnZUsnJEHpYmng7
ZXB4Ufoptcan1aVHrZ18eVbfjBbb4xTXZ00h8epGtqcIXFFNRAus36cWc02kcRfb/6/A31vO3YjG
35BIiJwYiwtgsO2hbd+GKX5LcpGDSeXOGIRsOTa3AxPkK3wYq5BhuPaOqh/NLsQNqzjDYAWdeimg
9U0hZmPQnBrrRc7Hu6jZJ2rBk3Rk9haMfQvhS5V0LD3XVdnAyhfuLDn451YyRBobqsZYij6tqNIt
/++VjK4LmHB+rmT+cge/VzKQ+Wi2U3RoaMiWu/5XJaMukUwUI4Q+0qQw/9jdkH9hUq/yLUt7/8+V
t/wLKnq8MPRj1MVf87cqGbr+f6lk/vTEl/L/j5VMnFpNcRVhU5jTtBXG7j4XtKtTlrfvbKK1IY3X
JNBG402rKE6ykvMhk2+lCJ0oFldijNxibshsl9pD1VTeNUVjUBZAtDWvrMfTlc9DLA5mEGao3oWQ
bryZj3dqAuw3SmZbaLqg0+4jeVjV5lMxPHZ0Im7X9qBXV07nLJSMLm3dGDGgvbeV2+mjq1WbNPsm
5rXU6CPEG615Hm77dGYgaz4reWVnwFCTLrAotKKzUNYeg8aUyHtrS7df61/EBu1Td0kbevyQU9Nz
Z+E9poPRe1IzrhlhVAoO/CY5s5pdqTi6Onu2jOliiLi0m9zrRgA09YMCLbzosf0PskbQZKcdu7os
tzXt/pYuZ6am9HylbzmigqGt9j4PMh4++VGmwZFm0wazz6XOBwRSueqKU+XLYXkoGgEjux6e9HrJ
QE4xFLKW6/k9V4J3vaFta9X9tYQwe039mXloqQlrRT7H+Ru2G9dQoZHWTiWEOPu9jFIE//2Sk0Rd
6eXx6xDqIK8EUvgq4LZEeopaf55oObFeGPGqYWwjB4IuuEMfU5Uhspks2AVYxBUhXqdWTlBldgrz
KziT7E6PIeMm7XqQoqBTJkI4Q5JUaNc52TVdiRJb3ljqdIdulC6YQldCTOlYsP4qQ+3PcUOj1Zop
6XILKWhNWdXczumEJKyv503bVGdSRR5ri5oiESsEjG1+6avwJSyY+aRVrZAYxIg3U1R+8CKlXSKj
h4myILbYvVrzvh6Tc2Wpd0Ysn2sZzVSbJU6Ml7I28jV/X1sd/EqxOTQRrSg1Mwq/vWEPTUovkWe/
Hp9mi1C/BE1ku6kG0W+QY+iLTUB4U2rLT2/7qaGrIQS5YU/VTh4R6AmvIyalXN4q8JcmNqs5rojN
ygImY+tCnw9yqtHWoqNSq9lKGvm8abSbmqsrSWJQRLOXY5QkT1h2iEq9bxtkSoaZ8ONf64UvgfRl
IJCqBPFqKd5ELlIzoa8phFPZbpT6xEfaweXqGFO8i8ZmG0rFc0VRJGjCbq6JmsxUFYVOHOeeOqhY
y56mTHtq8armCvIb8bPO1KdGk/16gH+PgxbQdWnCKaDTLtcTzTdyITsxeaQNtC9LQ/bNotiUwgxb
zWy3UVN8/VP3EZmwNBXvI10YxA3/Bz1F0wT5r/7wv9zB7x0csvPo4HDuZctg0f59HzF+UWTOw8yH
JZBkS9zI711yjr3Mf9lbQJX9Our9vUuOn0KSNBIIGVyLP/alv3EiXsbbP4k66AMAt8eKhTcey+if
t5HEVK6mEcYgqRsTDcvsYvLwWhaUfKtYd0JbBNngG1jGhR4KQ3qZyYCTTom0nWr4JA/X/jzf7iPp
PS2RN6Z3PSv2bR+j87eQvUwf1/JIQpDC5lAOQDOQZairPFw11TbFgX59qIeHCQ0mXsioIA8WRIjh
NotmUGIc+SHMz1J5qiOMf4ajIhHJodW/hd1aMwJQ38L1vjYBHfuJcIq7e5LLbWO+vtH+wsrZ3A5N
AR27F/2q+Uhud/r0Oo3FMblaqy7bJJbJ0PWUDn5nPF5z/zZ8DtJegkJVeKq6zxQI19WvZdV/VVDi
bPkPrzaFgaRjxuff8k8j96wSSq2pobwrvKpXKXnRSgNxnpyBddeqc9wMvH46LtNpuEjAM4gMYeu8
PsSmWEC+AIiS6qs8KezqCslTRDOidKc2iRx9AIHBl816XdbJrh7yiY26V4KwGpZIjOqz0Bk5jFZ0
R2LJKpFF1JmiuspKKQm6Brj2lAx+L04vTP9vdmamLUjx+rMpb7mjjE1jG9UgO0WjHPKweZvnal+r
yZuQtu+ygg2WlcpSZ9vQyZPKoudMeutGdn2lw/Sawl1VzgiLP1q0O2I8HqYeVmRcn65LOC8HFOwl
XaDz7rKctvFJ1x7r6JiigCsJlwPkvpXFD2M66dN9Va9FutRaXu+yav5q4/6+M61vddQ+dLaqq9ha
RJSGjlTiJtGt0I5QJckhR0jDL/KjUovOHIuvYc35KHqUK80JoI7Kw2VuUa+VKXEd8N1mcRW2IGr0
22MiCo+Rrt7sDUfK7ziOyISZcnBfBcfu5raKpuRRU7TnIW4fB2ZQbqumXhNXx1tFYoAxMpjkBR7F
2gV4YDf6qjeg3VwFE75qZm3DknF2/Mm9UFmgEiwIThmGx4IkQTHJv8ohuaRkv9x0xqlFijawaQlz
0NFtMjWgs/eQW+NJwlF9QzXgEmS7qa9r8XZB7aM1GDm0gwZCVuCYkAFNAAUQWoDVcwsNmdY5sY5f
ySRnZbhZZ6q+8VZ8CXNMyM9Vd9t5WGc3zTcM+Kay+sby+SXnwGQMdUq9f+5GAemD0aZGh53sj/89
ThUVgZzYPx84FgvdT3fw60aBUY5Wvry08nWkOT9wIb8eOLhFNDD3/MtaZ/xhnyDMalm/DUa8EqMA
jQXlt04/N6FVMuiqAgRj1db/TucU/shfd4o/PnH+hz/vFI2s5klSqOTutZ4azB/IQZ+rnpy7hcRE
iQ6S0vLxfTnbJfuRGVrofJZPerCk3UVe9224NDT5co6RBKPA9/CsBtQkg+u+yri5YFx7S8xaB9n5
xes8pEQoWqXzWjwpWypil5FbIH28Zo67gt3HUxiepaMGC8AF+QQp6SRxkaO8sUvhfvnTBg6QH3Iw
XemBJ3h8Lna9xxLoq0GLkUYNNHtPPF67OFZlUNbu62sKTXhRsGN065+wwLCNcFNsP8j8a/nr8j9I
jnTKzKco6A2M/bbxKR8QdpaEqAvEO3kY5+FXokBdJSQBWozKvuvAN3HdhDz6M2Nfbnr6fK3f1bMV
rjASwMWTg87V7FeRB/EL/6j8UP+SoOCFTw8xjsLRDnYXPGVgrQLlsNh6x+5k62tovIeFp44RxmYI
Qh4TAt/QbraYg8kdOjdqoHfL61jemPn5jJVXFSPYmy/YX5gjYDIT9o3kuEetbdn+548XOr1rttEn
EMpL9Jnf8cK7SNe5V2Dea2uTvdt4hwUH9BNmGnre+OtgZJ4n3q8RCmO9Jsmc91ByhEAV7PUXz277
YT5AtYyc8bo1N1/LYIcnFmCu2Cni4ZWyPvssz4q7Fue1DoFmQxPRzQ/Rp+QnD8JROC6A+ma979av
P6TfTr1hwMvPHHt4L4/zlkxCFJqbB5Dp/H42jrfv+kk4Di4Tezd7MJ7zQ3podvEhvJN8fEbHKy/q
OlxHfh2AQUGLPi9f4Hs5DThi8cXlIj0vRtHqAZrnCrf4mouLwLE12jD33WDGdSQesrARsZ9JRrSn
Az4XHAseDG7nIXIfRvvB4wUhK/brVNhegNF6d4AhF9rTTs4hHpfuIbHvHLqt5MtiEVog2kTgkC8L
01Pwvr4CApIXHndhX044IRBxp5t8o2FmWQySi/8IOdsPEzayo8WJvejC0+BKyO9M+5F75IGxu5j2
gQhahK+nM2v/Lh83Z7iwPD/FfSUirbZteR3urnvokNwFYwt7jXD9csEbF4iVfarUfepc96A794u8
3F8zlVNt601/CLvWiSUf5dNG9osDLXAF9wJ9SyhkuUvIzQmyqJ+sTBR6MRZzAi+wZla2PblTbDeC
593f3Wlr+dDjK50A4hVP4VcRv0LjW013mRc/DwEFhA9xh0es/dZvNuUz+cPKeeDc4g8bFP7QbFcf
vBPqsxHswvvpw3ilS8wueCxwJ+3nYKrdSfm4IzCYiwiD+YTFY3HMSCcDke1k3yPq9h815/FNCHg3
zl3hhbsu3KJevxGAGbo9HqYQFwYTD5s8FzqD2OsPP7gAU34mNKZC+t6MyIXjzpVKjvbRYyq58jHe
dRsN6nWweysZTJIHetcRNIPBwhs/GO1jH/gildJdhN2Vk23mL6J+1Gr/MnJJrFgv3Oy5eG43prM1
3M9+S76RZ/HKEK27QmjwI9USmxqvUbgVNhWe1/g0f7fMXTRm+3aIgj1ydjE41reRC4nXPAIO5hmb
w5tD18W2Bh4EiKnHq2hvFxzn4n0e/WSdYNbFPgAgN+If0AN+DuyTOhwx8gLp/wwPn4b7tEQAcNj1
WNYGXww4BH9YOwKEz/VKPEeW3fJhwtN/Ped5UHQBXWFBX4NxMh+VzpHxzSFsfx17iEWuSCBU6Vm7
HpMxMI9giTAeWZTCDTI9T3Set89W7A3y4Un36HrwS2AxhnWQ+6Lt3N3dLcYMeXU/PDZ7vP8OWIQL
0wy8dYsDOPOqzUq04a142abbp75TBaBsUWYngXq44co6eIfDAXQsbuHa/2blXofeSj8nQbsyeX3G
IzvP6+sn71bkHVbOEgy6vGX4D7bJ3c2ucIpM9jYpH+UDCMYJbwvYpm1+oio11gvzdfnVrvbaZ0zF
fycehhf5QPP5ob5kgXCqgntaazxY94qCb7ND18dSPmNHJEHc43LoVl8KTbjnnrW1X81cQiQ9sFiN
vCM/kkz/0Bk9/ZXQZah/PasgwhKZk2ogA0zOrn/e75XIkgaVnrnbqGwe7f1NZYVdtPnMR/3ck/E2
VeuCX3C3sAZSj9bfg19z0YZeFkyr5fXIMW4UVLtUAGaAnWhZpSSbBAli04kUQ0OP3+R1ifFjHghC
OvfehR97X3zggDLiwuGH1e39jI/FWKkePq2nT17IPR+jwa+WFKJls/hhIHAy2WbnZ2vHJctFBErQ
c411/Z4FPcp7iZHIM6eEgF0WnwfGft2haRRIq/6rT7fppg5aXGMFjyQ7iy9heXEJs8YxJb7cvHhF
Mk862/n5R5Ywfhq8ho4USNvFucgevc785jjtr1uRfTU7oWK0kGUJH+L37ZufhUrHAPhDvYPpNuUw
UdslxI5vzb7t5a8+WPw6Epawd/ZJxVf825OJIIjvW7zyXeaLaJxZJWdcQflb+jY/jx/DB6FAhqOg
omY+1+6IQRJq6PgrhVQr6asHc8jcpnJ+iNkEAb7YEgAFG7CgR3VCFoEtJRSdMfEY+WkakcBoI242
vz/FQN/Ld32EMNrLRn6UcVfN7oCTLsTjRCB7YPnDmiXOyU60DDKbnCj5G0noutklazGoV6jYtq5K
eWR4abmqhHPKbITjpz+Uy28gzO1FJZaBmJPEJv9b+4xUl+xOwADtdwQ54SW/INM4Z/sYE94dixMv
Yv5kvqr8YmAo+Kn9cFxjyOUTcENVsoAIWk8T/DNbnzxvdIU2tKeOa85jkIHKfcnwSCU3q3wkTRN1
Nl6z+JAqQfWuuLqCQOpFgWuJ6ejSeTsCxewzji7NMQI2Q7OwXzo2XMmpvs37lCJgMacdqc1wHOK2
X3DKi3sEv6PtLzBlTonHxcGF0c7yH97RqG0ZThJSseBCtxRcnBH547m0/Wc+DlxXqzXAd2fchKTB
YClRr7hVJcdDPRBo/IlIkBrTvn0U37Nm726Zw/bSesyTFv8J5BYu+w9sqdE3aU+abXuaF032JfpG
SGxPrF+GM2FAQcYHbNsZNuIpsdlRF62McCcgcrMp0TPeyLuWWTq2uYsnqp/JzDbZncdvtpJbt5mB
6Tqh5FpMpj/YYLSq/NBjElhtK90UT6j8PW5tGxwz3jV3kkM50Pexizc6673rIX1sXMx4yVvv7qTI
mTfdYrIWXq39JYZUTojqXeir6wjGOZiNqr4EGN0OzFmdi+WED0shu2C/b+7sEO5DqgwDZcverfBp
rlaOt9sZ+91ifoXm534vEc6b+4YfcllLEy/277+51PBhD97LhWwyJ3BybgMKsdpgVTZd8FkOEdMU
KQtAZuFr4KVi81gshUtBmx3qHepDj9iw9GFBjA6TrR57rHfDN77h79WnSx4H6/b94vIh99sZ5hXV
9jOle+MpAXN998KlxKWVUNx/WBvFsSg5tE1FoM2buYoOqj/5KAEfSb82cbKRQLdhYTVooqxG5auA
FzD4yKje6CBtlI1113Soqt+M4OYeAHwfMUcCvlexOR8eeRU236zCd7xZwXKRLYccQIQPGBRVr9+I
h08Toxo2I/d2GQ8YluPL3njRxs1MdjbQxcFfsbPo8M42y0ackzvARStuWq9Z+D0eDtTtlUbztm6d
5Ouf3BBg0sfMDyMPvLv/yd0SZQF3z18bAj/dwe8NARSFSArprFgy2qjfJ5DEW2PQX+hZ/77lN331
cuxXVRV1tUTuBQLsP3UERO6NZi9eluWWv9E4/g/yahoZf3je5k/9AGMKb1KxIHVGE2BIHxjbkhrx
86hxNpKd41Id4H92MDGgtVPWdAPdZE2hiGP67vt7cTQSycRFimh2Q53A7rHIq1ERLd7wxqVTQPXY
T4CvmYq9MjCPJ5AR+mOL3GFH/XtMdsqRYRwf3ecRv2TupY0fk9gDchsFMsVRbh+llprD7+zd15JY
Q5QSVbFrQhUmZQsPLHZX+pwbttzV7bFLfJXwCZxzLtqOfj991Zjbt/V+Pb/jRA7wmj+83l5v7NU+
6gNUQJsb6qDMKdnSSU3+kO6IuVLd5L1Ycez6kUOwU30rkFi1zGO+mz4aL2dDeG2Wg0nLsea6K7bq
KX1M7ov7/jHf0D+xLurXLBteeW++34fvw35iwSDl5rFI7XtYXP4jS4X3Utj5epe8VaYzN5iKR4ff
hGmgPzcRQ9s/dgLj8XaSDpxltt0lxqtsfiis0rdn69V4Lb6xLpL8FANMdsRj9F1/KK/C03wWwVzE
X19fl8s4La7ltXmv30t38IWNFLfwF1LfN+7rY71xCdja9OtRBW6AhPOgANnqLwX46PthLwEJAwDo
z6S8heTNjT8qQ/E8v1i3DToHWiZV+/+5e4/lyLEsyvZX2nrcKIMWZv164ABcKzqdcgKjhNYaX/8W
WJFZEcyqzM5hl2UUrRjOIOnuwL3nnrP32mDaP/+8bFXprn2bZ9ClEmeNISYCZi7z428vlzDzZwzt
//IiS07FeobBAH2+gDl5PkiLxWqzuazeksXqGrvnoxss7O1i/+Da7nHBAXyBZ/cGqcvdn/8uytcM
/rtj9udf5tuMXhIFvS0GfpncxQa3tRBR4zWaA6Xofugrddvs6YBQMFQdTvc3jN14qy8BqArKCxoc
py8iygEXD+lqlKNr/gIuzGJZOY+zebZzynsVI22x5zZZUco55grqPJUQFTF1MXWIu5zfA6qU12eI
VlBY/CVAFufW3j7Rv+ihubwjeMEJzZ1YrVqGzkz2IzLfvMMcjGJxvBPogw18r/DYftK0gdWm2JSz
2iLZY6PlVIMtfrmWya22QyLLc88dQs7Xh4EjQuz6W/Opewjvckx5OIjokPD8lkD2PgJnhhTM/SXC
f1fafvlsLOH2PfBKnBeXzceZHCmcV3Q5BHt1JjQwc2raLXzqxh+bRUxHwtsDuOPvlF25CuwT9CO2
2Le3wqUseIM0fqMm9gOVOmjtpffa7ggc5+nPtcAOzRI3euVugnsenkNw1MWb4RZr3Pr8F9oepdJZ
Ztxvop5fD+ucFI7SPp2AU+r7ZlyvOnt8b7ZZx/lryURbvpbI/I6lt9anvd/iZt6mGLCC/W4m9MzH
5syeCxPKWX3nv/n+XZZyQhKu6vo2cV8gj+wbd9q2Dv9PsZ9Mej9PI5UO6TU9XUTM4RiF53dv3BVY
vCllKFSAFyk04rrV7A6n2rETdwevgOyAYHEzJxyax5BaQV9zDPfuHPWgAZKwuHNDR9yFS+SHnNZm
rtd/7/Y9g2o1cabCsVrM68l/FhBp5ILKf9i+//ANfh/8AvLGx0vvnhRQw/x9+0a6L2J/0sQfRLz5
6P3b9s0QQIbQx7avfrF7mcf+1tCfH5JxAXAg//p2f0tAhPfrDyvlr7/4t/N9YuZ6GI8d4UfEM6yC
vcPh+jAb4XWWa/JA5xxQc5VcT3Nc52YjLZYgVlL7zGN0YTcX8eljzpbiTran1y+21hdbwtzrTrL7
mMlsIJXs4Njcd/jVjRvZWnBHrmKaIYQK0gyjQr8RuBRv8ZSs5/o6fM+ByOx06suZx+JfOudH38m5
99XVrqSlPgOSCHpY/PQ2/ptux+xx+7ZtzC+GOVdM4Av177pwK0dqo6q8GMBKQtHfdM5SPXduun8j
KIBtkHgLWqmlE27w2DocEB8+Lt3aOvJ6YB9bRcfspbTQMh6ZuC5LUD9ZAQeu5FlwxCPCkxRB+3O+
+31nnaw+o9U6Akfx509C/mPH5tcn8W26HHQVKhGJJ5G6p91jt/+isCw2MEYZl9PDul2vb9a3zpoX
fn3z9bP/C/2QSPNnJD7SCmUenYnclf/5hlcM/GO8jD97df7NN/hRr8v/sKQvziU/AImGzHb/Y4CH
LFBnGUCywRkBPC+rzI8bXrX+gZOfu9PUdH4Z6Sc/JA+RqCOqInaJrxCdvwXKVYzvN/zXL44tSGZ0
aSB0mR//qTSKpVgTp0QQ7KBHoG50pNQo61rYNyKtnfraKoWtBOLJM9hYmpbQx8zOM8ZWPrtFZGy8
zB1FpmMWDWQSJcIqWkUW4lRI3Up1GPu1nsyJFMDSoh7z276JLln5BMPfrsxhZfrFSu/3lWE4XfHc
lpD3soqhthZFd2S5jJPLFAib8PzHv/IRdh+WCf4o8oIvOEiAu8WTSlkU2vThynqhdIvoqcZtUAUL
VN4xpQEdNkx5aceJX6AyZ35i7KWWhjL3Kuos820KniVzHSKrFpjXMUqn84izbiPpm3EOzN5VIL2y
9rnVZTsYQzvFDs0o1O6UZfFcDiehOvXYFkYvpqdFXYGIjRgtM3WsCVsHrkJRtk2dLlfEyYA8gIAJ
SSIS2akph2EqFrkpnkkXcBMPQrnjSUwXRbQCau1MXXptFKY8tKT8STzpueXKIiW0Crm8Muwu128q
ifnkSGNSEG012sSE+oAA791IxYpeAcjUh4PI12Z54NZtVeGIllZNe6sJ1TKL6UjV1aUtyEHL3am5
qv2hZTAQXfFT5DnVpCXbjWU6WtDbrW66Eq1rsTvlaOLi8cGTB0eRifdSpqUxPZmoMJqoux0qoAFB
/NJ01jqXtX08nisZHlqQ564n3EjEqdUDSpzEnnIa7lgjLOM5HACIZeGDqCSbIvJeVGIMpfJBGBO7
9IrUDvyT2KyjeJ1YDEamF799HCuRtDo6q1GJkfLT+GzLdY6saPRotS4jf6kZJ+ktjNc6X1QZD6lw
kyJj1zs7b26FnAGwUR+ko0pkw2LsupWs4icRyme9LpfoGU4BgAo9U+04I3hoK/YnE3Ql8pDSZ7RT
IkonjbDvbK5H81P5MtgyXq5fEJcyXw0v6VHdyttsbxUwA2aRZ8XZVXEHNYAMgwKj9A4FesMIp0Ab
vxh0uPzZ75MQYM9ojLlb76iZvEkDXn27At3yKT+ab+aj95i++z4juJsxoyNG83Z60dH+vwz33lvH
ATK1VTrU/JH3LTab++Y+PoPSONdn417gxGtdm/BeqU99vaokrKtOQW8V9xsXSF+sBsgSbfjqm8qj
RCppqTsplwP/LuvepoK7aXpXiEeSTFCmgq1iAmqOIibpAXaMzll1ald5Hy48dVspbI4izAMtuQ3j
/LaSqmNDlzpaxZNqW517b84dv3hlTeZqDFDoxDVGFoKMYvgNHJ+B0NTmQlzr2ASVFc9aPpeoa3Ok
mrhA5Bu9pcfbJvbA2mCNTymtTkZEg9MZjx3SsjCT13z3SeVYws9sPFcw8BH0K9zeItdJDHrfGjTu
+EWKsfu/dfeb9z7MeWTSGBS81JJ/tvuRMUCD59fd7998gx+7Hz0phHUW0vcfgJrfdz8e4TgOTBrZ
m6l9saF/K3fpVpEDJ5qqRi8LM+Kv+hUVzIhBgusPacvfaFfNxfa3Au+XJz6rcn7e/CwrSFqMIgHn
2M6p9lPOmDusOdm+LqGs2B/e8vzxFswMSEB1IGKLXWpfGJLDiBzm6m+1BBRIYDn26HYjudWRESoT
/Qf5lmPkgozCB+G87umIzvgvGMhuvx2WzqPpzuhOQsd72KfCxqMMvAGITMxi+BfV3x9j8H59a81v
zYa4sMqimJ9hhXjisHxmYns4nIgah3c1D28PB2QBs+6BVhitkNq5zLoSsmsI8Nr0wkIGWnnkcOoe
n7Z3e5wm7p6SdQXlmfk/VTfY+C8a3c08Ox//ogCXuaz+9P2ZH/+pOJnGUa67+bdnMniFsmNfzqvN
B5vAwoWuf6Ms1rvdvfAXrxnxiH/xY2fR008/tjTDoZBrfiwvlraQFq9E3LhM3uaOx5dHmXYdDZX5
/P6uH3Ni0wEo9oAd52FTQCZmsEfTyaga9czEROd+xP8cQMcPboulcWcty7d4qBaRsFeeEWWbTzNz
D50jP0ph2lcttXV+Q6imt11m+2FJWyW/YVM7hbtwlbz9U09Fh5U3aUDpka4YmYiMUuhV9Es3OXSr
pxmbz7jCGZ3oknsL3ER7d5QWHQnykFQZTC4I1VuILIRri9Zdw8yDycaqZyQ6g8k+775oqPxD+46i
DuYlk49tepLXyZYIAidkdMWAnUE3zZPATW4Ye6/CJcBg/kMBFaysfb4eVyDfaHMQur6/DxjN4u/j
Plj/9y6zgL8wDZkoq7Eczz2D/3zIINqa5J3vy+wfvsHvXQWOFnM8tTxX8eR9/LbMzl0Fy6SloM+E
f1FWuIV+W2ZpHYB/IaVDhS+BspyHfuoqzKHXX3FAf28kAMflD3fTL7+1+u0AmkyBlnejKrIAkrBL
i54evgvo9T7bw31fBGi5oIfdc0A1dqWIn2VdP0uL2KVGZjbwfmDKOywn5qk1/dIZD3svHzVHdzWa
jbDoj+SDLYJzkzzDGLCVZbl41VHn0cem7D0xXmMlBgTsJkekcpeFela2WKYngM7BJTsWRzt9d3GF
VPVi65o7BnWpI7H2m4wC5eWwQ76UEyHbbbUDzCMYxOU+OgKwimB9vZR7aZvu/Y1wJ93Mc0fqOJjO
mEbYCprjuDF3qfN7dgXBGay4c3bNT9fFv2lT/Jvl6tcXeO4A/LRchZmWy/nsyMLWaD4z+eeVYTGm
o6yicFQeS3zXA8KGeZTMio4SocT6DWmxWrMa3LkYnGY+Caq0bHFOdvNAcuZfz71GZNePo8PYcIQ9
eLslMKTcFC/5g3PLsPHpZcsk0T6+rLf29q+aL1857t8W/1+f1reTaZE0RUkEK92X50eihuXP0LQP
0aZAsAlYbj8Dy+e+pbGntZnR6zZXc0LDLAVEiwcygo4w2kueMW8k/zUbizBjTpQ5ukuLHYWOFQia
5eaAoOGE+IKFUdlpa8XRlli0NyIqxnN971/G6URMUgjDtnGDc3COwZ/MVT3OKsDs77nkIviMQs6/
i/yCjzlDJ2K4VrUT6qPHAUWNanci/2FAjFDZKlFQqNGzt4OFzFODgOGBTqEFPxM+eWeYMXFwfetv
23Owm+Et+SL5StmMmDu3SNXKXUcSc4FCvTjMepoQQm3/Wr/qWN7ZuyMXDQNnNNI7P5KPcRef1pPp
fooPwU3IRF51PsNb+UFF9sRkeacla812tx4viH4pb2//qv6g0/EXd/+3hmIslr7fMZyZYzT0FaHQ
01J5DDkYAT9b9TbNaIwFLA2jTRqM5BhfkwkEEoc+3b4WZ/W+eZeu06Z/hsDJWzZXLTMEX7xo4Qol
jH8ZnJkVMmAw52F0aiglavsqZWykxlpBTCc8Wi7DAqSN4eL1RFKdvEhulYcaZY+EWucS3kwPl5nV
Oyw2KgOz1apy9dvaGd9alBuZK4Egf3FnwcCsx5tJyxRtS9NWa7u4wzy89NutIUEz3PFmOLOCLHTm
xB1xccs0k3+GGPYvbvkvCuOvM6Rf7o15o/j5lu/ibqq1nle1aelC2ALTmU2OlprErHvG8fAfYoBp
ZObSA9BKF1IyTR20oiDRFyC1zyCDD7OsdNpWaEK6BVMXtzzU+1lXStuSS47xwryesTB+eiwmS4hJ
rcOH/i35ZAhyk3DXuEgyTspNuiejyNmPj+IuYIp2nL+JiRD2CVGn6PCpcFA+OFxz8SK/stVLvoNP
DRh8MQNiQGH8+Xqoz1X7n704c3n303qY9IoneAMLBxEFrIWoz6l4huU8AWvdIKUu6xlD++tq02yK
M3ol12KZaNY9IOQCPcmKCRNpTYuVYWuuRG86OIbn4ujbohPsEtEmmnVY2fpaX6s7kUihYDvPVPwZ
MLy+MY8W18f/6yXOy3saZkThNVX41vxcpBBcSokz29n+c2lzzjlM13GI+uNfLdR//cMfJY31D3Aw
0GiAneoSQDnexR9Oa/0fHA61f0ak/mqQU+mN0jKFbkTYz3dMqjYfhYgcMvnHuHz+js5Bwp797SKb
IxNVlS6tKJvY8b5HqJZ+o6Z+2yCixwVr95OYOFYYX6SS4sSPItahjqoLF2531ocus5vEpNLX9Hs1
09BFGtlVjKfMhS26zn0PUVBhrsdWNY4YrLdRJcO/r61rlYlrs2ooiqKHoJT3Xu6B9yUfdhEpgNm8
wt/GcRehMX5ONETNgXdTqMayluX3VibQupz6l74t7wAYmEQgKPgv2ojRbQY3KenJ5x5yWA+lOdCI
yW/0SvhIlM9EMUnuGDqF3qrS0HgRhEUol8iRxFF2ypjwZo/jsAyTJQKiJnl15Obeg5wwilQCDtGD
QVNpBrngMoYsUnI4SaHdqC0etZIjSSAmu68PphG9CVY2Am9E0JF3F80vsDgVK9WPjMv8fxrJJ3Is
NS9l3J7UODYXUmKLetrb/agJizEFLBOoybs+4Z2qG3UNfHXp98kptOJdO2X1uRAM3elCdn6lIMYj
mV4kGVpCWZyFvDq3ZrYaG1iSGXyeRQym1a5zD2F8isyj81DRTWBJxMYYaS6HuyYdVtkkI+2YIaM4
zZ8nAeynJ8QNqkilX5X4exdiUftuLQk7+l6+bck93GYtyJcqk1+99un4wRxe+rFhcZGUV7H0llF7
i7X6msTyKlKsh0KIkScD4lhYyCI6I/7QtfbRKrT9mNA8zXTCIsaD1/twcoLCCUCSLM0BOQG6TIIT
K7rxAVjaIiSVO53t6xGVntfzssuNACSuvgpxfhoVHPGD+tyY7UNozq/dU+BH91wYgMiT4qRn8nP8
UHP0uB+661RmkO5SHfB0P7zr5NFqVbAXwoneK8RCX9T3+M3ui5hGryCREGyl+zYhRF0qY3pyw1Fo
s1WRm6qjKDTnC1Q8GJQ21iBl9tRE6akkYCG6z6uOTt9k1ptByxXHyKvNGCTlMQvql1GbW55lvm4B
2oX40Xallg6uWgrYjYT8wy+LNyPS77K6AETcpsc2J1yvKnXoRzo+Pl/FxmOFT1E1fvQxQliCO+9j
S3yHToiHJ1hjyf2AC3lthHOVVpHtVR6vtEbRO+NlgNoVIgM9KfHTw9eHavDgJxRa4CSKgii30C3e
jKbfJXV2r4M0WCZeiBgj0pVtIwv8UkrduTI+SNPu4vEjtLqDjPd+U4+io4XDfV927RLhewKb1tWi
0byJ2wkIeCS2dj7ykoUl+TVx+eTr7VNrSecyI/a3CfeqLFy9tj31TVOv82kbDsYRQMm1KKZhqZf0
r3svdKeCMlGhCYrEwDNWo/6Iv54jfDHu0053rE5dTkV+io10XFYm3hYpD3bhK4x3f6OZZOuYkFMs
7oipLlqiQ4fupFood5O2hVnr09SIq3w7gr/x1ezFD5Vn3UqvlpJYjlwASQoHza3jWLFjUdwPY+nt
1LLM1npDarugxjvVS398CHWzgB9lXeqONy6vxIfOTE71kO+DwltqiHuLZJfJ2Ef14NpGj5XUv+pl
+ihWyRn+ncE9S4yG0STvXNnpQfblcmMJJfHFGbmzXZ5dYw9vKdV7I9bKuQxTXi4GEpVm9ot0LO6i
gLwCdaUW/tIMkk9ZNqc9x+ydoMJNr+rKPzCkqiFga0bwabXWB7vebQ7ueYjjq6o15xi2TjWmH2qt
nRUtv5UM8mpDH+JvP20Mq3w3OgVGb2eLNWvSSHc8Yz5k9NZzPy2qVrx4aNCG/L2RAv1cJDSUNC9P
9oOKP6ttq2MaA4lXOUBL4lNgaQQhsFQRdm08VB227FYcbgKrv0J5OpF8jb6ZCxcIcGaI1yTycMr0
+36KD4MuIxKzlip+YWs6BqUB9bqkmM2bcl1xY3lVlS8lnxqSVVA6xLlDwnO1x6abrnw1tFUjeUjr
kbGcqPYEGHRHJfUG21KGqxKYTlrVz5hdUxaPwkdR3AcB5u1plwiwbcbRsNPSs86+FBMHoS4Dv78L
U+NJ1ufFJiB7SUHXLg2LptGqG5E07hCEiczSnxbF+6hr1cHwV3IK30Cuy3aTSge5oD0Vxfs6CFiq
WljlUTPepmZzLyR+tqgirVjUM9Ik0a2lHGrlatTK0CGT2snLAmhwaHAu8K27Ejv4Mi7atSy35jrV
9zjhGW94o7kQBn9r5NLaz5p4WZTdTtGCOdJIitZtBKiny4veMdJwXac+C6AgvpSjdJ9bim3249aS
ikPjaVsDuX0Va49JBngtNAa6HqH1Kjfhe5hoiLWUmjNdYxyNvqQJKGE9rNEZG6ytUko0WzlNlBRd
cQrG6lMHkG4PZvvKrv6q9SId31gg8kqFKiaMsbSp9ZGIN2wmiYkRSO1B0XneMi2ZT0px+zrOseql
1GMPkG8qlf1ulDxaMaAogvxQTN4pqIS1aBXXwbO2PFF1kwpjw+yypZmdse30pRas4pj5Z8RrokvV
KtWEdasFw6XtPXzkzdjZgVk4aZI8pjoLAmERvYddlOUuMF49oQn2Zvmu1zJkCuwjHUgZljTsFIVw
SCW0ljnz31zDFx8MwXx4HYRl3yv7Im6RhgAFCEd/5cvawUN0SgZ1gBMsPpYR266pAMaLfVABoRA6
UghZyhQaElCq0Vr2dejWFvK0phIeKjCwltDGDBazj2FQc7fN3jxyphUz2vG0mYFPAigmBQ6amCCH
DMSKtBIAIKtCylbSoFpb2T9RG46I6rsjHTgEZEV5TtOp2NVNfhFG46UJctMGPcL8TPWvUwHX/OtD
awrBHqLWj08NIdv6ZudxyYABiRqWHqEIH4xmpBLSomEt+bG+MwX8Y0nunadxsM4AJKyzUrfroE7L
gyEHKsfjtGFLl7HhxYa57YRkeJgmlK39FGzoGjarwRNfVGUad43IYJqhjOHUgzTeGoEo8PXDhX1/
pWErviKgsI5R2OxHqfowTT9dW2NYHwOrqY5eplbHUAgAbkY5rhLPLcRGwMgpJulBGWpXajqDHk2q
iVvMy8pCHVTq5gIpe9RFW9Oc5F2SWJin5g9lQ0FV+cE5n/fQad5DBbVSt3rc9NsyVYn3iPKa9kmj
THuMyDcFrHiJ68MdTfBhUyjBrBiKzRQiuA9qXK5ZTBs60VPwNmmwaT3hoVAY7UK10ZZy1UcndVTw
FnUUvHraPnaehp2O2T8ox2mtGnW7aDp1VSjxqzjkI99d85a6qtihbJwNLwX2awSuXHXGWu8UwmbA
0A3gc7LBDJk4eykeemLSFIaoDCFZMflSevbhIF0Sy2IZiohyqTQW+kxHYVBKT5KCN6+1SsLSe949
dWCaa9a3Pr0x0PmpZldwXmJJJR3UrCyIv4+tImdY+6sbL2Zoapn186AYwNczfEJ1w4IYS0ASqvUU
zqNdtjRJfO8l+UFJ69xGyaIDkEA8rY6bSGfwoEaGbis5z7yGve6OhlksTNK9jQxIX1BO70kAedXz
Mn74ELWs+sJxyoY9IlfW70Gmd5ICl7fK8cg+uBU7tpHcY9foOto6NSiF8LUvFNkR+uBUNOHdSN5J
3In7Smep0sQYXtEESHJOgw9l/t3QEH8VTMaFCt3uRMGy0wItbV1nH4WH8WXImdtwCNnWefnigehb
jP7Y2lB0j1nkXUcJ/UbGzSOMbW7LrfogAtIkr/q9UvUHJYwAAQnjopMfrJ5JIFyKWWGgzBXui1XR
J6TuIcEsfBlz0J5VYril2ZyrsCfzzc86J7VQ7gYCmtae10wqn1NKnsW7JdSiXcVowsMGhcgwyMci
4suDnr8PFZ6qngcbT+9vOy8ybG9gKqPEU+cKQUhLWwtlJwg5JRgssZPHKUzR7L4T3n3UEQtj/uYS
Dt7Gz7f+RP8w1KrcLgyyVhE0UJqBx0CtIFkEIITwmTOPjbobutWYVq09eEz5w/QxE0Zy7HTrIfKR
g4jANMmz57w1XwF+3rDyTikmrIHzzfzd2mGv1xaxTpHBtcpkKSyYr5f1JTDwl2ZW3i+NCm3EWA8U
zLBYfPO2KYi7sFLJMUexAMuoNotCAWDCRDVKiPLL9OKu0w7R2FNq1lW5rVt85sAkr0HZNovexC+n
FOHWmICmtlX93o+puRlEKsSCdWWUBfkYeJV1zn3/0SDRYmkl072Zan1sSxN5c304hy6QDU6XVCG8
whrCbR2jT446XuKxhQVVp9WmS7uedBMDk2k7EqzdzdQOP96EUFk5X4YxwSJ6LFg3MpZ/NffX6HUW
ljLV1G3ZNiFpwin1Kl91tUIwYmVKG6ND/5Pk1rjRkUfUUlhg29RMMIqhueZwZAHP1oWFJvUoc4NB
O3t9hBlx1M/fFsWv5dHUWqKGSqiZU1eMOxNakF1VfWXXhT/uvj7IlcEwrsRRCDSeykKYF2lpIPSh
CQNUD6blaorfHr8+dHXi79hNV5ygxX07fwCINN/ExvrrryAWSeu0VQ8SMM/UycRhA4p0hDXY5kSG
RfAxGUFIYKjwpKaBvqU+afZfHyhXyl2J6qb0ROvw9SHJYmOvqY+Ea0QYw03gXWwcN5lWVzdabC6p
uQdXiMbczlVZvSmUqL4xSEjKspWqlsohkX3/xpwGfz9Z4S3+MraS9LGDJbzzo56MFEBpETKaWzGp
kpshIslo/iycRvwegECJAunQb4qFsg3Lqd2Vgiwx9WhA2Vf1IeyD+tDLeU9tBkGMNo9NeRnslSLR
D0VXDiSMyMcSyoetZ93rJHocZaQkcnw/hnAfYhjzgLKMnryFv0F4H3vAIaTo1MegX2XadC5CtDmV
ajaOHEwXb+IiyZMYlX70PvhyuDKqahMF08vY51gQ67fe6oxtJYKLS8xqKaYqiL5UXcaD6dsBc0aU
MLDZ444MyqzVlgwg3cjnMpqU4xDrl9bs78CeLmHymcFbou/ylvlt28DAHK8c2Z+ROZ3YFutFbNAL
7e6nyY0ksXJ7Sz8ZOiYPeQRAZ5b9oq3VJ6M1b4w+Y/Asl6jRvJKg1azPEKLH2zrqd1ad1UuMSpAn
Gv9VAJKLcrCvFyp3+qqO6ZNIjAImP1lzVjmlqfyWh66XpVxH3rgNZGW8hEq8qfLJXFsdo2fmVF+3
yhiYH4MS++tx9GoqDPyZfZKLhG8lBFL7/WDHV6Px9rJQmdzLHuDU/sUM5NXXWpwX6iYxhA3nXUeY
gngl+cpRmMTVENZ0bvNQf5Il10wkRyotz5lSUeG6akTbm4Zn5H0fecSS21y8ob5NGnkbz/EDZANE
M75zFMV7xeTij7T4MNXCfG9jZ6michvrCMFkJoJBQEZhoTE86Iw7clkE0q7boxrvJVVc+TSxMEpo
D2aZ65w/kYCV+Jjzyi0BKC7MoskcYbBo93TAGqzeXA1t/e6NJ02Vjr2p7GNSf0JVWmhxDKZWFiCP
BC+xqTEwkuhn6WK0qclMZPG9ZKYSOtlUEK4gTcSuMt1qkqpBMAZkFl4WERhWz4rhmdNOnC5lP8qH
0JqABOK3knNfPWkNibOSWB7bGEO3Etq6pxcnKeIqrHXdI62Sc1TaeAa8Qi6DmpWJviNrpjhCe+B2
c41RaNd93q49vXtrUhl5ijc+6AE6x9GikdkoeJ99mWGPqt2OqsQBlE/yYarsSYw+jdaHvtB7p7Em
8C2qTSAnZqE4tRU/6YI8Z6dNTq9IrgE/SWsKmCR9ZmsqEKgat7XZP4l95q0NaNaChWpU6+go5omv
zNsdvmq/W7IbhevGTKjyBxlAaxrm26qC7uexyDm9iD1ZzIKZ/LsqxKxcWih57VYnhq2Npp3XyOsh
jIcdrRbPKzCPV6u4CyjyBtki1WYgm5HXuQtuUo8gEX7qetJCJjgJsIrBvK+j69TSasviJLFVqY/x
b4vmUujC25gVVzdaxY7yqNgMzPHnmaO3kttYogWKV8dUIbdFqPnG4q0o9WgXQuiaBADXQiG2Ky8W
UUI2Z3rYzNjr+F5IlachtM5Byh1Q5FPF2dFADTuhbUzLwnNrP8yWZvHWNOVSxsg6Rqk7deZLkIaA
lBuKlcHAEVqyw5YFR8dk4M2W84o1G4g7NBBltAXjBexWtakmlq5aIYKpKtD3d3rsdOWjNGGZ61AR
a3kO7lt0Q107T1JknSg4NnT54HBZh37wb3wpaRaIlvdy2xw6q16FCQ0MWTu1olzbk2cw/Y6JwpPq
/GiIS7BLyT5Q5Ne/P5I5hG9VXuefzf+eFfFveTFWtG+aL0Havz5buxf3T7/gcLu8fv+CX75h/X++
HvY/8jl67pdP3KwJG9AeH9V4+aAY+ucP//GV/7cP/pjCXMfi4//7n0VeNy/sN++/TGcwjqqSDN5W
VBUJ7R0HgT+b8Cia8IWG+Nd4599+gx8aQQlyLnIYBioIWMjdQ271O+LKUsnOgECIQhA8Pz/0N/EK
sUBMX0gY+nrgl0Q8HsJiw69KkAVaGBL2/oZGUJ0H1L9ME3994nMq38/TRDkoIrI+C/R7847r1N3e
f01CJ+65zPO7EtieOto1jjcffsCy2XnGvblJIcp+xPJBJw5IcXNsVnBH80X5MlhOme1HzpSquBPD
4xgeLePJmuHyGZCDtVCcUZkvjpV/Ixi7pFnWnZ1UZ+sstRsIDSBepf7Gy/4ZzPgfGYTqLAP8kyep
fpsnM9LT4jHnyeD6cXt7cswDdcQqR50zSyDY8BfsRu0nZJElcMRl7voPUBlGYlafhKWwFtaPyHNm
QkzrHh5RqHnruSIme5jcywGFOzrlny6o8z9/t/+Rtek5D7MGl+bXAPAPvzMpEHQzcFCoxvcZuMyF
DDaP33n3+MhE7TyHhz+Xi3sOzHP551i6Sy7CXHjgDUBdhA0ObNEC2xENGqJCQN/xv8l+kVzFrext
umwud/G1hyUQLV+/2EqrjbQmRBohILPzzdVzBEhO/bDFb7AqbptbYxfu8ODv+cH4pOg5MQOOVvQ1
4IBBM8GttM5Bg8w+yXkaPZNy3kNrGWGBXtufJEZhS95YsBAKRNXEv9oBrsKr1GzG/BA8jOi60wV4
IfVdfQp31mMEI/xan+WDcJuci3fm1aDCSU3jDwGIrzKwlBapqsLUnokPvlx9fYuXam0tZiKOA0T5
g8A7YD83K/G2K2z1lnNM/qg6lxikUXevbhCoVOtuoV/V9+A1FIiqWigHFadvcG/eJvfZ/WSHV7xb
L+GTdj9e9fY2QW99Vy9VhLPtUrEzF5OjCCQ4Fh25uWULraw9XSspvwbGpnJwE6Txp78Ml/3DrI36
vHn/8+vij9N/7tefL4tv03+56bQhE+b78rZ7k4z/n7vzWm7c2rr1Cx24kMPNuSDAnEmRCjcoRUQi
56f/P8jd3upue//Vd+e4dte23ZIoBmCtNecc4xuXuoyxQczTJ3ZIbQ3tJX2kSqZhNtO0k9c+c34o
kIw0yyEb87BgP5NcGKUzN3AqcW5Qf6LY7+z+LD0XXGLxzPSoTVaeMFO21SoGdZrMG84X2AqYQLaz
6kKFjYx9ofcnj0PIFnjTzjpH0+5gnROH01X5QkZ4Pv39Denvtpr/B3cS0dSZ6eMyQXRook388gH/
kq1q6YIyInB/2El+fYC/1ObAeiWMXCNKffyxb/uISMoMeEWRZCJTRIGJRPH7PiL/IWqKaIBM+Jaf
+lUEyd+N290nUfc3k1U/M2N/XK942ngIaaipqsg/eXpfN5JA9phIJgpxa0st7d5VtV93lfSqp3MO
q7ZoeU5W3Wb0hF8pTCcJnAOZckO5Oa0m201M0STj4ddRGkbBgj7ceai8ddoRzWbl677O7zQte2wN
E9fPbTgkxUvZCeU87yuGJwnqPrPhyIS6WLjNS1/BRuTNCivdSLEKbyWBYZ00RIKlAWpBsiT9XD+Q
++nUUA98zZy0KvbnjohKVV8VjNd0P53HNPkcv1QzJ2ihBjTZSrzRycO+0YvygY9kWUbme1viUWnR
tnlMBLN6FYv6XikY6GsgekWcWx9ZWc9qgEIecS11Zm7cLrm7GepGBhMVZXP0B7sKe4aR5/swbJzW
YopkFItoyCep3xwYTpDacmPpVHiyjXGlD3PT9KmkkuhTFDNVuTFtYsRijCWdp6HbdsmzT+WOMEkX
bnHV6U5k3l69qrD1ftrpT7XEMCXy7s1GxwsmbHXJvSuTbkWjhGZXaq4FAuA4tywIF5jKlTq9eQtT
ai50NJ79pGDwGLU7VzQ44rfDQzCw9wuIDG7VNC3Ih6YFCCLUlunSieTYpFbw6kbHpob3mpMfX4Ll
oRCvbhuj2SLvoLOgLrRQ16edQCaoRwhEly9MQSZ9tXLaRgNvD4ldjyQY/vjapHrt9suAMB5GviHC
iGaQNpE8nMcIkwH/EiPLq99Gmyxp7PYWrpugw6OFaDY85kD9PVG1/UaAz0nns61e6KDMNDPZtqb5
LjOjhMW80OWUceImK8NhDllhLAx70PeXLFOEP20A48rESfXbXs8h9+sh+qf//L//vyxt6JFE01A4
r2LYNv6rDEoXBbjiPy9tvzzANzmU/gfuHJRVnKt18jpHhdVfcij+E0eMDNlXw6+M/Pc/ixuCcw3Y
hCKN0V5fFd7yHyrN/JEiTloci+PvgWDHTfWH8yMKqC8v3PrpkHxLTC4+tyCYxX7AvbfBEnGpJucP
/89d7ocr4eup7+/0pF9/02cG2ddV1MI2atZJCSMJzSdVocPMAbRgs9masC64G+x69dRhEa+cbubt
KviFYDPCqWq9u9SwJACD9izWCHK9dGaVOxYFCKbZWj6AT81wQXzAIAHwFJ+YsiqTtbCJ7hdXqLB0
7JbFEpj4JAOEQRNpC4VphTuN9ta0nwA+HH08goOTJ/ukC0INZIy043TKnTKrrybHaQ6K5/OIF3Tt
p3p9XIyhiehJl+Zt8uEDYvqUjto758E/fBp0GFxM134zBR4YznlmnOOq/+0g/cvZ/4fPDmfVj/uS
ZVUYeQ0+u0+g4iivpc6YIknhtA/Xox+Jg8bjM+Apc3Z7bHbCzB3+1Xc4gY7k2uLKZkDBhf7PQkdd
EpAu/nqH//QAf93huN04h0i69p3u/9cdjjnP4KSkcctiHUEJ/+UOx1JObp4KkNHSRZ7Pdw8Hdzg8
p7E8Qltv0aH/nTJYGk0EP9/hX573eIT6et/lcqk2aTEoNtOPiQahSFw29LsOlX0+gwxbA/8Cqv7l
3fq27n+92/W/X1akUbVpYQf8ufZWk1tNahJjqZMvTk7vYGbhITrV8mW8+QcUvaU2Pp303cXYPacv
tsTsET9XU30y+PZtGd2BTKOaC2fpJdzr6AawYQVP3eR9M5UfmOjZANDlh89vwupmzqwrzLNuV+F/
zclQDf68zv95+fobx+G4fP31in4utPOq0HSzgpVTN89ehwWLBFrzfQT7MLV0om01UqncR5WqA//C
sMgvHm4HTOy8DkW/gwE0a6YbqjBbtV94XeHszsOGyyvbD/fM0Q6HewSIuFTgbh+La893w9VpF7OR
qTMaQIJ1d1e9kS2P2Yw0zVlua2C6curb0y2aBiuP7x9/WXaljcyxE53NJHoESlxBy6OZqa/jaTfX
0EIrAPA0e+XZ5TLZTY8A4xbuKdminsDRaN2xHL594BWLF80pW+X77pKfb7PnYgLEZr1+uI6AITCp
oKvEkVINTxF3CSwbe1Uuy+Xuzb9Yb+WnrnpcJMdsWc3xXjiAzqtHNCTrwukpsokDmvNQRxcmZPtn
j+8fPy3ulr+56GX6SJQO+KcgR/140Yeu2Ilhw/UnP5UU77QJHikVAVqOLBRrP+IdR4vN2BWhU7NC
K+KsRnaZC0oYUPTDerHCO8m6XS+s5chmbUBeAfdchUCSckCPQNBQz8xnLPajy6m3HzgN8pjj/0a8
ebJvJtkC6Tnsc7KXprgMplhOU3vJFc9H5SBhnCROc3jCQo8lsZmNDtNuNpoRR2PETLBBbcNP2lv9
+nZMZv0OjwguV/AtKq0eXgVIoolzxDqSnrZPgNhf/GC6lTDB6M8JZQgkQRhOKDrJY55oxkQ4nSpU
CtANORxPhYzs+mW3YKwoIWE6Ki/affuebz0YMP6ZZu2qW0RboI8DKXSTCLrTki67XXQvPfLGfO3D
Cn6N18NxgDBJGsIy2tw27QOm9QCWYnAg13WhwqOUJyo4x8I+F0d9PRoJxhYUtu+5GmGZWYaXdsHV
BMELV1g0qWaaAyXZfmvZUUfOY8XHM77l0cfa3I6ceIW3e+TI1NN82s/fIMiAmeSyfjR37m60cYz7
rDqbPl8iJ5yGcxHlzOLmdPOC30lu9Mq7e1Q+4Lm9soRMfOAzGXxh4VAdhyfN8edg6bFbZU4+zRyN
22Fh3MlbCJjLtbuNTBtlgQtP7qEBOx85kZPu5dMHpw1rw9YKy3QrLNYjZbKZ1w4/N1+cN8JWPiwj
m4Hbq72RJ48G4MwefLRn57N5+ogX0z62m2wXbQR8bM48hDGJf4sDjX/kPNJNzBeMHqYtPoj8HGXB
DN/LZO4tYYASGsSj3e8qnabUvuWo8TbackYoduoM02f+yJPIUV/oAWYbR50rE25sA0PEhPzxeT/5
wAhLqBOE1Yn7LC3/TxAFXjIgprFNf3F3R/5W8qZB+kF1ADpvpkxX3OnoLf/FVlCTATqndgBQhPwY
nMn++Rjx2QNha/y5B/LTA/zVAzEMhirjgFExRsfn90JBFv8YywcD28GfvXYaEP85Rogc/JSxiLCA
0Yzb1vdjBN15mQfi9KGDh8Fg+jvHCLowvyypP7xy86dzhILYKY9bnYwCJOs9mnKqSfgPsbHKh7hD
AB56Toc6C40PUZkSEOkGNlsmLmINsSFnZOS7yyC4yMXKbdY5U9TYOjJ2+yg64Txo7amXonzaebWt
FcHc7zH/VcJSJlB3QLk9mMTn3tZZ5r/Vlgcl0Z9Z2ZgagyEQCU+Z4hDo7wNp7ccLr61fXVROZglv
2rfMDUqhY6CWj1EVsFzX+sx30XDpsHPHBMyosJnTj9r4Oae8B51KvcqVi9smdGItd94Nybor1l6T
0NAAS1kJiGU1tKkd4puzr+6DyLU7tCS52duDgtXevGOYXw8PdbRo5dCRqmba50cr0adKtJIl4mYY
ZcrN8iYKkxLghncbNbj1uvZPUkOLeViKZHiax8Ld6tnU1/iqgpK3WmUqgcUIBrSVEikHi5W5zNGO
RP1CaoV5bN6LmCDTh5u5Dwbyl5ZKSsliLBsvtasmWVYeK6q0abUQD7sI85pPCBHwvItNxITCpPKr
e9lrXg3dBypMvK1krKR8KaQn3UsdTYZvEorGLKQVmiSvuS/Mbp2/ZaprtuhIBrCHsaXe9VoW2H2G
SF+x4qnuWTO3aZGLMLDkkgEeHhl9PRWUp9qHq27lJrk41rJpgxWi4BBcsbXJgKIEmrivQ33J0NNx
UxorSEWLSr27ueabbjLDkJqQGYWmzRMVVJ/Z8OzQD6xxtUBpz2aKsPcYTTJhXqTkkU7SCOUDbxfA
4bJbhlBR2qqeKgSOuLdyMQxPpgyNrMrOmgt/xKcTbnbFxlSTu9IdFoYBkbRNxJOnvYT9a8NcQhPT
HZrhpVlmH6hLUVfVLXok73ZwdX+tJumTV2XI9c1drTWX2ntP3HMyPLokwAV3N+Uau+mmvKEo95F+
9puAywThXU/cH5rlTCZ9zudGQtMWd6N9L2INxzrIVCnkGhvNJH6uzAJVXfbGa61UUy8s+Xu0/+gP
UBUMDunGTtIX65pZr4k4sRPAdOsmRGjKasn1yOCCCUfaqWDYZT2Xx35iSWNRGRuMNBpzGo4SjUeN
BqRGFzMbO5JlqZbzUH+Jk+7QjD1LleYleYt3VZ6tE5qaPc3NRk3OYUzIlalI47XSHQQ9d6Igfoxz
wZHZ2xnCu5rTdtgsaY6Z/sqn1Xfr20mqkuKniKWtyp4+8aobey5xAgV7uFGdzB75/PCkqIxXrOew
IjWJlpxEMnCFGzXB59sSLSabRLYI7n3dlZz8SJYUfOnSFQljQA7wJRatWkodV9STU+ANl88l/t/Y
9AKYRgQ7bjiV7UX771gDVQVrwJb0w1726wN8K4nNMR3VpKGmMvulkmVb+lYSm38QYiTBOwbQSODq
uIF+38sY/+LvA0MMOWasl9mBvu9l42RYI7ByHByj//49E6Asjh37H2ri8YkzEB9D/vAcfqL3vhhN
IyPwuy6gVZy5z3GzYKmy/EuSoNpQX9t2o4vPdKEFlAptbYcYXyiZMe0VcyQdN26E2J/1N38WZo+Z
AVWwJdeBkeVwryAN1ywErAdMD46HrSu864GVhucgvktciMnmQsnuRrxyvqqkSX3st+lKsrZBfRG8
0lY8JxhERyq2AkuPAAJsLCaFxAmZ2EbQkBeuuVfFd3y9Iq15iLDuseT4LaFHnhdPuQwvvt/3ra16
9z5jvJYJpKhNOiRe+coDlLOv9pjrdmwBiHLX+QrI87G+5ACL08vtksBTarbmY+TummTDXCHKZ7U5
bYiVdx3gcs3I4jon+3w73PtnMgAuBWZ0YyqcOoCtpFhOEwJ4oKUtED/S1T5Yp+peOPnn4R7/YPDk
S0crWHjWKQ4XUsZp39yRRNh0J71OnYBElvZVZeQc4EQwtN4hFjTPttJRkE5FvW66zSBdcOaHOMaI
RFlRxz4PT65yDtoFmyzsur7eatncz+fagMiSrJb5bS4WT6G0KDxziumMgbw3CfJFk28a5aEj7sr3
75FYUos05KHCBEOwRZyHNynAUip7JalmrbZCkUbe9gQvqMSsX+8/Mn/loq0NaUkoh5CKXeOvAvtf
u45QaKMC4YDK/JYbi2L8v5yJDYHJ3E/ryK8P8G0dsQhgNnF94SCC/8yi8dc6Yv2hqQChmcyZEBA/
V5jv64j0B60YjA4mBFgYVOM48fs6ItFakzkxi+SvwW38vdaa+SsiASw10XHyyKceeYw/dhk6RYmz
XmOmFpdMyyp93iTBVbEGB/9OcXuKg12cP8ryTuCchRdgkZTbuMlPRvGW4EZlhNaIpM92gW34qSPL
dmbVe5+9F+5QOkV72sknwyIt8ey6SN4hrwRr0XqolJMaLwd5N5Tz3pgLBZVksS6FHcfmzm/mWCJX
cEKiWMSDuR4IZVb9RadLc8/bacRmyGFpY2aRI7SkJh5/jricueArVrbk75JbSmaIvJPrediCRYmx
4sw0pbMz8dKAbc3a1xLppt5v4PU9C0Cvm41arK3cmuu34MDZ4+INxp/14T82dPBo/7xi/3SJ/DSn
8MAmCGGOLjHzmRfKEalQNBnCnEA6aIhtUkhTXc9ohAf4IFANlvKx53hsGYwuC5mwj4F2S+utPZkE
3RbDS5me0obVtGkIt2IGamTHBuR1JIXK0oybt1CGJGnIvVPX8d1ws3BS4xxyfD3ZZ4jaFFdHHLsN
BW+feViFascPwxln79Sgq2NloLhN8j3ExImydOpL6qOnpackEWAwoSlpLYkohuzkEXmdK9q+yxEe
57lSTAIdSoFBp6b0jF3iEWjmkZAi1ygAi4Y1CCd4Jr/RUj4qPbPQLm1frBua6OzoDdI0GTaGh0ks
JllsxOMNF+0eI/KJtE4tZtKYlMIpN/RZ0HYIy8F0t+JSSxDUKwYjmYa0np55rZlurZCzuelplxr0
rVgRVFXLJ9MLmSygZPRxrqvtwvQPWQrPr3QV1s7GmEea+RGXhO0UIWOaTDux/T6pmbLI0mZ9M8v3
YZC2bS4uTbWYRZK4qOO1nOOaDMhvrYUM4TZ6lNiDOa5K3k5IKODCgtouMLKp2koPYZYdTV8XV3Ih
tHbvaycrLXeGiltdSlGFDnch/qDYYGRMSW1nlbx2c/Mh6X2Pl3epJObF7IoMZLWaJm4QJ1jdjWMq
6GvS423dM2aKT7wH8XLFMNWs8sicftvkWCLY5WUqwSj04fHfimvTGR8JWa0hM/9WrY5Z3s1ERZrL
VrARmyic9Ez8A4ughGHAaqXeng3R26t4JDGnmLsQrZPWxXOzk0BSksmUWOVbWvFgxgDoRC3hEOBJ
btNlapqOEN0obvC3kjeSSUE8a1VtTMF+6+X9v3bbUQjd1UdmBJhCFnvmNf+87ShYHsbMqx+Pr788
wF/bjsX5VbTI/0DEIlnsIN+Or/B9AX0z5/ke5fzD8ZWfkRkTsFGha2Sv+r7tcHyFXsHhdRzpEhFt
/E4rxvz19PrD81b5RV8nOr2UVtYQEGYUTUgQyJX5y+xmzFS7wEUweSQsxpwQKEFuJD3Gx8mGIB4i
x4iMCOyptzzoYziN6LAWQNfiX5+fdcIT6A+OP0RQ4OP0kfwAIZx8MEKcHEET2G9Yv2ZqDMVr/UYS
z4T2ITz6hWt//G/wKGbtPy/0P36q6k9tJgFgbBiEvDikgdCEZgbYwxJ2eU7jd8zw2j7dpUexm59O
wlRxslm+Iidg/PI44n05FPTbo6W0srbRplndWxekH5+TJN9+5V6deTTQaRLNIPARHXIKgSgCLJvX
W4Q2+YWxzfJxpIAFZC1mjKSKKRL7VT0reAxCCXkTdX4QpO2M/pFDWbBCJb5wZ9niscJVOBEZSY0p
jRwzJ+EsPieR3c6FzxxJbwXbYpKgiZ8k+3hPg33dLKoFJ/xo26zHWF8ykQTMGZdx1jXCyLwDYVFb
XBzuojt582xdrPWluWzW3SLf3o53JMJnWMaOSzSAkT3OGFrPhpW0ZOzA+ou0/pPEDvwRk5Ey15GD
GssuvK9lKIy5YIvxxrvrZwxwMhveEaOeFZliF/Ni5OhCr/k0ee1JWPw8FrdMvHrnyn4I1iLs5p44
sYQ54GhEOR0lwF3EbOEletHujA3H6ezBX1ZoCT9E3RmMuUjL/q3biyKCdBzC0+qRwWO64EG7xF6X
i7eaQdD0y/39NzPIX/W/P11J4230pcjzvVuXZAlXUlwvCd+Y7VV1xQird6bEqh7MSXiqN+XSX/Au
kr6yPq6DZemYk+fL+ZhOr9c/G+mI/2cMhhB8MvJvoXYxsvKc//5Mpb+96DmOahq1KGet8cT69akK
nntLos7X7GE2zMpr86iix/A38lY696eWzwAMDYiWcvpQ45mYG8JKCPauQwioeRfcTiCL58Ec2Mxi
zLWImUmOaarb/Xa7HBN8R/yWW79kxlx3ijWVWTkxLvJdOF7f5EdiqeMdMFa3pQkWX7JZBExWD1wj
9vkjsV0GK+ZJGeeI4xd20+fxm57jaTpjEXhzYNCLLAbnD8F5vUx4b23iDd2JdmlG6B8zAyYGyfy1
YEwbr3fWnE+A24lVaqfPMjweULYi1BO8s+t+crCuWWonF/QUf46k/41tGRCTBlxdZHbaOAj4r0oF
zRC0se74YV/79QG+7Wv6H1RFaBTYhiir/qOzlPQ/yJYmnUodxxqWKrHqfq+mxD9kkzkCe+GnuOFr
NSX+IVljVBZCJFMhbkH9nW0Nzvp4iP+hLcMTJwxDM1BGsKN/Aim/3LGy2bol9PXOFp+yh+aVPkD5
UXGK7p8ymuTPMU1hEiI5j8LNIJ3wYTh79zQMaFwt+2xemO3SPVmH9r5/qeP7QNGoBggpZhono9Kf
AJ0zGLVip642XW0LxKlS9Qy2AQ7cO+KdzvB19wCCJgk/AlRNf2i6s/SQX8trckcy4qZbWrMBiQFt
m37bbpU19dxZG5x4Hx2hQa0sUhTdFUkNkDGhY567B+TD14AsuuiKhHijH2/XoRKQKtPufilrSNpV
jWUnncjzm7dVkzUWd1TMKBcdAcm1tmoyMoeXWng3Rl5be+3V6u7Lm+NauzS3aRHtI5KQg1NyZxCT
ihdh+CQghodsqa4yshtjQrXaFfQZKE2hYnvXcKM/icfswbwkD/ql7F4yzzEvw754Vc7etXqIrtHV
Z3N88J5Jy3zwruqTdO727vCcvMpPArvigwDm8Ir360E1zyGAhiePQSoRnU/Vg/vkPkXXTBO2wyuf
Fn/Sj+7VfDKfbh+lb1v9gW/Ul2H1Xt9OfXOnhKnTqJj3RH+hdeiuLKKp8Mrh1Y8YBLVAdKE5sjra
vuzPEvnVD1+y3jjU7cZ0DebBgwhjg4MAJDtjBnmpHnHyTuuvhhQmZNnZOn04ghCcFiDVJLKon8E6
ofIeORWuadNe9rPJEzL+AVUnnCFs0RUQECfxKuAqerXgUPdu+m+0y6dxgUMvLm0abA3syBCk6fAg
Qt64AYo0KECl4b7PclQVFeCEU+/eiwONO1h8+9Cf4pgNfEZOj3ow7V5yNXTcAsN/856DNZ0ZL+F9
Rdm6ND46AJmqrTZ28ODSUgQwNhuiHVCKGxNbbd60To2c90YZ4g+vBaATFXE7Nj10rysJVt4lq3Y3
7ZBoW2VrXcyOt1PTGIaZE93IMbpNbyzJFhaDZhuusm2ytQ7GQTtgTM/veWvXTOQX4Upd4FxfZLt+
A81y3Z6lS/UEyaY8d5fmohNkxtRsX52oq1IUeNmkOknb4sj3tNP8DJjoKDxSJx6LrbpWjAcIQJLy
EIm8LrS/nZxNWv0tc5OFnKTIX0Wg/LjIGBg06c6j8yhXi8DbmSU+sXtCo6J7YdVWoe3fUPfSjbNE
9L7UyIJoTEL1ybqRrEoKhtpLTsQ8IGnYV3g9Gk3GNIG8YXVg3JjqtM85nP9awnjxENUvlTcX3G3J
8E9WHnuTzNSOcg3a5k1BnpJ8JHBoIkI25ebYWm8GbtfuBl6cUUm9xd40sYpHvbswYMKSEUokQso4
QgZMbkVmd8Gdp+2KgQ+LlqY8A6bhu3uhP4DXkPSjj5OSISlGTFK+fPZJ82b3QUUu1Fmutl2y69Jl
L7GsXf2Q9GqGQNlS1xee8FyDk0gJhisfZHNR9tfYG496h9pbKyD1Q+yxhjelP7bM/XQnt3SVXRtr
4KMno4imhWAFtT3UZO4azFiSi8Ly52OX0A9q544QIttt34ZmW+tIQQHoMuf1TWtiUqUGagFBaN6V
gOIYpMrBfUfwpVFyFMbU2chwaUbw/xKvJoQEwV+KBLHLa0/ZeOq1bM/ibSP6l+zG4Ti5dP2iS9d6
fGEuAYoBu3W4qvBHEjz9It7LL8jO9fucqy0+RntrZLry20vWnsJDbE3TQQ3WvZGu/OZtCB8GcAiy
T9Bl80T0D5yHQxh/iM2d5a673bDN9zle6BfEFFWLP5n2l835F+5Ory5gnPG7uFIKOtJ07ClzyF4n
PvOVN5pBrQ8bnAgv/GDVWxJiYV8SqmE809jzP78NVTXoKEKHbbda04uLh5VLyjdfvEgX7VIeumfe
GYvRGpeZ70iM8giIeK7vul22yo7Jk/zi04xBFVTMx54G52hgUPfJU01FkmxxsMiCLXX2ePNVNr7i
EuYbi7Y5BqDz5DIGwNxTBh2fa3poN96hoQLqVuUrCX85KiCkP8FRA47/bEE71o7WMd75ixAKZrN1
aZRgo/FsT3D4g9SeXEL13rw319UpO8Wn6jp8aNxdNeRbfzKw5tBfS+lg0PNmhp6AStDHF1QzuyTR
l//XJjKKW/wOHs1DW80dzbCFxgGmMfCl2MbmCWjOgpIX2HHnYGau1at2c/Jld2UFjN6ka3Fq98PF
fCF9XqbUXCXZJtZgPE0r1EssH+/mPXZkIA/icI2UacBH8JQcq0tTTIQniEre1CscMnWZlX4QlluT
yUoJmWAE1DY4paseouG0sRx2n6F3cvWQkrFGXndoi5rdh9N8T7LcnrsyY5gfTWXQC7rt8mmhTaL6
M1nIJ1Y4Cd+1R+kxeuFoXjId5YTMYBGx1Ev+Em/7dbxKHX0W76BOPzf9RJWcZqDCLigSuw/1obnm
d97jEC8MMDUk4NDpgkIB7q1egY5J7+JTsZM35b7ayvcEambvrEu+d/YB5EFvis7VNlvFi/TAp3B7
yw/m2rznMhCHTcmMAn/EO0+yfYFPbEJwwCNucADqHINI+9DR0bnBBhHwM7M2sM9JE14tvyWcyuvh
Uh/St+aZz9hTEYBNR1CTl669FxgKI+8AwMlLOaRzqdC4MSo6mGm1kDAH6/Jd0hBGgikuxTAhKhcF
OEfXiXNFRxoR9nMYD6BAlEFbFOTgvqbPUFAA7bfX7C67u50SDln5qTzhil9b635b7PNju20vEjJr
7b6+KC/xWXoZXhCMZkGPIwbwhqdBFE7XblukZIiIRyj21jKY8TY78iw/GKgSsXY76ayaX7gQ5jCl
uE64Cmm2EiTUK90p7wdbUpKjW3Lwg9tJfjXVFiwAbwzpS977l/CpgU2+9/ZUQgfSth+lg3pSHsNL
/F6oE3HN2rXV1/RmcbD0y4JSOj6iDTn2L2Ok7n1NO1ecKN2KB5VDLHajQp3LpuDKoSDm079Nmsfg
hYKYQZPPIJJ/8PXq8V/b3Bu17eP4RoOAqZDn96Wk/sVrhlzbUH/RWf3yAH8VQcypDFqG/Myor2bU
8EWuzURHVChNcCLzhe9F0Gi6EDXpK4z/e2+PL4mItGn8fS+qfsO0bP465/j6tLHZUSJ9KYHSXjHF
W1ortjPs5Q9Moo63oEyggh/1pVG8Wt76eejQ5UFq4nRr8cG7y65jy0kaA6ap2Wv0p8v3A52wloAg
279SXhSk3LWzjTTdec6xnrQTB2nWvJ18UN8ntnmynOPRMRGRxvZis0EzDNxy27xex4d0nMW/V+1H
CCwiYsXEyI64bqx9/7nFrCoCLd6fSvFfH+DbVWj+YRFSaXFMpDX8k0LC4OrDUU/Gjqj9pJDAai9j
n9e+1fBfW8yMSEmnRHDxGf7wW955mk5cZz+U4j8+cWVs0365DrkXksKsVeLPNPMg3GrHhAyp6uVO
C184uG49kJiS8Dxo72aRLptY3Jsl4ggym6JMtXuKsApeTuzG6cSM+n0zEslaYVW2McAwVlk9cDpJ
B9K7ycx+jwTiJseOGmX7Go8PHwajdm8modpWEo46pDy15KLw17LhrjzWzCETFokZXxIOOa3J1AYi
o5EtimweCe26Uy4eWBWeWS01Z1/UXvOu0Jyq24ReteE9dKo0mgtdOVd8w6l0FATSlp7MPBTTfqH2
JbVnCFbRrDmj47ChLwyGDZIV7F+UcR0HST2KYBBLl0InS89M73JlGOBEyReN02LslfeFy9NWms7W
AL+2Co568XYv3B7qGply2gA3KZdwlUnBIhcrKxmuHgxYhxPTCi/khjp+SoJFMxibpGlXEgBO22T6
5mF5LiSk9EY1h82IMi44WO3tDFOZYwTe5q5H/Vu484hWDxWtdgXJAwmU0E5rDomIVWOAJee/ye2T
lVKO3Ya5r6hONjYd1K2RWgtMo2zKRbMLlUab1HU0R33aopAoNvRU0JqEcOGSBg9mgPjnUFfmrBys
KYgdtBXDgwd+HE+D9VIq/lmzjmJBVK5ODsOt2cVqt8nT7hp12n6ItKnQRPtmuI9ilF0yuePqcExM
lKJGsMzcDlHOe5TGUzPjCIuUDmFfrJUvUM6QiALxK8mkTuAN0UKPy42HGsNcadlr2SUPGQNHcHck
lBavvvRwKzjED8Mq0nQbqSJiFuKRw13mRVcjKxxDBsbHjJ2OACbyTDia2bJQ+gW4agf+xTESOG5K
lTfNtZZoNA6hFHEU1bPE1SnhBS5y12o+uj6eD7fEKWqYUwxZ9dCf+wTSpcU+yPR9AC65C6pJhYd9
YEjae1hFOR9b4lPpviX41QWVQ20/S0ckSrAekosZlguVI5WJLF08NgHertZYuCUDEHmf0BdomWbr
7RyArzkp43QhA96b/FvPDCpSjBEwT0cSjLyq/VcdisxqrbGef22c/s0D/LlayzJMe1zgFgo0DePl
uBz+eWbgKyhKsHZpItB7ixC2/xwaCErTeBas8paO0Uv8YSAI7x5H6OeDfWao/cahAbnJT6v1+MTR
y6G2QxHDi//p1GDGWgEuyA+4WimtUs/uTXNvKd65H9JtVxlbI+jJb6gOZgPoIzZng8ThFz+xC7xT
AHOGwLKsl2YtUPdG8yqRZ5VHiWeI8awUIDJxGJrmHrmBWsRCGybguapiWxb0LX1+LrgLKtiT2JzU
G+qujZJH87rbBQnER2HTeNchnSpDtMqbY5DDU8yuJfSggGKpaHHNUBM1nboqm2pbRfgTatepKtZk
f1hyIJoGPYA9yyPhKhKcLixWvpjMRKHJ1l2vlU6i9aemY3WjoWGJSDniugSAqK9qV/ugSzerdHnf
Wv1L3KysocQIag7nVAkf4oYRFSjrCy3F080UnLS5d3UB8V16HEmiKt27CtlOoI7LALLeQDn3AUAV
mcgInb5Ziv28RJHKpoAGoRJJQao3UYg8LaJNSLNqUYmhO0lDd+HXYWQjcBRtMyhRHtMYGVg50q3h
k+vJ6mmBgELfxtBEz7ZipUDrbAxmuIyTJyZK4XRITXbBNR3jSdTrRHxE7MiFbKAXmOv+oVTXebez
8ucwQcW3UK2dl2+6AjlB/wjNDF4uPtccJG638pMc1W5DuMhySIoJvMuF16gHLZdncTQC8EzqFRkZ
yv9wd17LjVvbFv2hCxdyeEVkTpKo8IJSBEAEgghE+Po7ILftlhxO+dXV3Xa3AsWEvfdaa84xdelV
vNZnl/gBR4RG6RZ1jr7BPIx8gXryG/CVBQLfDpZ/QyPvXOPODa/w5YUrCEDhDMujambiUOVY01mZ
YMNniG8ato1r0s1T8S6OlkIBEzz0K2AJYh27ZvdSlsggRpOW4AXiqZ0McjyvS2FXS8ZA37VZqmPy
oHbDyujOUMmJTJ++yjjTZyB5Cm1+2UYvaVl6ZRrvMuQ1fN8szZRFpCu+mhKg1NIApl3KCYzWiwnS
uOVtITdogs1VVpGulg5k1zIbA1Ztn8gUFRM5KC9iQzbLsBuSzK1L8n2iSvDaa1T/d2dVzJEAcWka
kt4pp4yF6e8PyKImUMl9XXIR432/gR9LrvQL2SE/JafzjT+W3EnEh3yHhe538scfdZqimigtUPfp
E6iEdfqPOk1mgYQUYRmwqf6l9G8ayH45HnO3DY1zO0d0iXpx8h/+dDzOOyniZGkBpObwoYkuYGly
DP7HXHi6T3/+MT8/vdPd+OnHtF2tnjLldHKh2D5JBmGvEIMfzhoy+SoHd8Fsq8sIXWAVNI0exGp1
l0XYQjscadbZvcjD/SnG7CmOfqkkyMkArul96LaS6Eypw6eImOVMiY5YB6MEMb3J+hPTYotb8VHl
TIQdI4mezOjipMCwDfGljvWjkd7m+WvRwSzsYidJZUcoFFc4gWxLfYkuSZ64VVXZMjRVMLkw8uAV
svpxxm2imU4rNoahPmbF6hpr7lXkS426oXuM3kkv30aTKJF8lsToCLRhgv8nCyj6tyLAOyVttlHz
0jIzUvp0K6YGHoGs3JzC8iWpiAAW1xDJb7ROcamSlqkY31TkMSRg7FiKPZPLPZb7BTnLY2Y+jxEk
jZGHC2gWYmzeMVq8FO+Xgb2D/KgmkiABt33HuiIEY4GQrxljaC+iCjNX2YVX8w0jQ0NQorWfTEB1
7Ov9sDHFZ1P/UBsT/vK91MgKUvJhNvaj6RuC6INAX2fdXWlgyxvqrR4qLh8pOvRgDKyAFIoTWdqk
QAB6jaDsHIMLMTlV+mEzwMxeWsNejZdwJ9kYwgBpoaHnq0ErfD3s/EuVPp3bFAUI8kani4HWx+sG
QTQQFkJMhvtzZm7kvkjsoewXTd+SSqE+jI20PDXFzKTqitNq0V4vQKaDq/GiZnBzVeoag4qCLQrz
4pAusbI02bCUeukRNvct3cC9NVjvgoh/uyQpRgfLlCJ/q0+vZdXTw015W4pXGucm783rtNmZNcp3
CZNQjInkNKVuGHRp6bPcS/H8/xrBGCWJHBe3vuR+Oi5aa5HIO6nBygJcRhEPdVbS321jSrebKtsO
3OOWlDZF8ytlV5nKTCuI/JqgtF2IblLHFV0NTzIPojdfdbNHNDsGWtNA3yIKhwhrK735aXXb/boc
fHHB/8XVa4giR30Fkz/toa9Xr6Z3VylpuWiryoU+0yyNfdJ4/9XTOZuDPFFOJJod/7OXMnEIJ1LK
z6fzv7iB37cKeimIEABIcd5GZPnTVgF8hQYLPxIvyqen8retAk0ep3mAiJphSOokXvh9q+BToika
aNknD8tEX/k3p/NP2cKXzWICm00VgkWiOjyX6fT+0ypOjagOYZuETBFO8I38tE08C6gByeFoVBPS
c0Yrd98GmNwn9Y2VN/1I4/OMKsQtLgahMsyrQI9vk2Jd9aDLj7oY2omJA870SvXmjKlZhUZyRTyj
zJPyPoZKYLmSxtAwfzyVayPfXst9m0V+XSXuOYnuVKa0ZxI8WhD66oqR6OUZn6/glrV7ltf5lfkP
/syWnksbvuvSfcJopGrIBTBaW26xCwM/ZCSnKWuDC0mvtqxyU8TMSmCynsvvhhgI9FBKmRFWEqA1
jlufcQINjfhQHVsC1291Bjh3/d6468hb4bJ3sjMAKi+SfIvQXuMov0mbYSvfRPPTtp81TB97OKx7
UVpqoBRLr6ahD9cXyVR7jFQ3DpcNc87rkYE4A89oYRKlhyouVC8MqH2SlYg9p03KhGkAdSWJL1O7
IpqhNEhOXqO7l1ejQLQfDN2NcVqwHSAzl3CzMenBRZfPWvH+hCPd1kanmAyn8/ChC+9kK2jKjeJ1
s6rKgrbZjI1b9ysz9ilfbJJEmoPBQEJijoi1tOFrulnj9Nmi6N1oOCjUMVNCyMo6LYleAcTR2VK0
sKIpY8fmt/igvsoP1VEFbcvgGgEMoVP31+vdtKieormsLcxiLsuufp4V5aty7AXPGmEB2xe6vtaG
b6IdxRztdLEVOr3JraVTSriFcGjGB+E6w3LLiNjsjkyXuv5IPJIh2LMUvCyFpOrVyizU5IVyI57Y
E97/q2uXZExzCJVq3gTyYuh07f/+mGtIAoa6r2vXX9zAjz6wio+FSHQLbJglIRD+vbMg8RnFVOk8
qxIuE5P16belS5kOwBKrHRMJESgeC8pvp9zpUyqNCoLbcYxPxJl/sXQRvfdtC/t2v6c78fPSpSuZ
WZo5joWepOzAulH3ueGOr61XyC6BEC/KjErIAYeA45T1AIhT7eWkNOqBYcuL/Lla6QEzLZeA9HvB
r701GtRAdp4O2APuTMAp8/l2ynjdTnALPoZsNrFvL5OK9Uwgu+CMwf2u8fL54PfOLnHkR+hxTrBa
PSJEPW4e4WO7V/s9CaJqXVWvov9oBaW9uNtPzA5S9PxrsLjDluwtCs8R7btf8av/RVEhXStRwacE
cUzGgEUl8ffvYAo1vFNf38Ho2r/fwI/dV/zFmCR7FkM6FY39pB38UajBLaAcU+mCgTT41Af+/haW
f5n0hNhPTT7+2TX77R0M1xEdoogaURfJaeR+/Jt38KcY/svm+/V+f+KRftp81SGV2YbqCC7Kkzxm
61ZDB9WEbm0KQSp3rtg9xsJalYK6CJqYDsfM0A5rMY8pjOp5CSERTQjm6Sj+SJLM4QMDU14NBLph
h0fZuM/OsFt62gQ9WBQ9lYksuG6tSg9aHeW5CEpXs5oGQKzuiZfu4TKo2yrdnkkj6AXZUTVa7Jdw
EwuRh3TJ0zjVD0OMxA7v/IUU5wxtGrWTkFvMP45jKtuR9g6ZXlcrQk9dY7i+qxHE3gI8wl4dN1LR
uGmLFb5z6+ypJ1hMaVM/HhdjmwfX/sWgz9ZvZCFZ96fM0e/TdjlqbqtvO3PRlW4rjndFSeR9NQBu
uLgivP1eZr9KkVLhEx+Qv2EfKwCelPc6iRKn07JD+1Iba8AoAJWFCvtRHiAnKLh7RYga8kRj8aFo
XdgQUhMkA2DHs+SMF/lZvhIucy8pXk0jDea4tR+smaHe9tKiZds/WpJgG61rECzi0SAXwREhSiaK
gHyqMvPUYYpZ7m2pQjkWFtkxL38Alv+TV/g0qQRDhilmyjX9xyvc0gSQqt+v8D/dwI89yvpF1XQM
jgAMpzP0dFT+MTG3fplm4pPQnln6r7vXb5uU9AsM78kCbrBPaSqW7d83KQyadE8Ui5b11N3QlX9z
iX/20b81Y77ccYMt9OdNSpNz85S2EJE1UqVskjh1xnMlqJ4LNFM/1hC9NRr7UoEwJU0SZEpZNtMl
Sto6rhZqJjyUmkxG8mBxuiW+TSBAR0Fr1Vcl1FE5yLTEzaynayKur+NRrqlXG5zPuVWRbtDXz4ma
LIRy03QYvEVf7J7CE+EMFprl8oLpOrX24+WyUJN1preUu9YK6KPbxqnqZZJ08kSamlnW3FWhcRCu
HO31tN6pmb6a4s9EuiuFhS0DVD8RTA4P1aWf/C6TZBblqT9Gm5hjYVHssYWtrfFRzKWFRq+54+Cb
G9BLL8umXqfJsTtvzslRNR4gWojS1ooku9OLILoMTtx+KH3uZW22s0RSA3CghaskjCFgvEhoaTHr
UWQ5ofLUX5kUGndSpti1pDEhlG8z1k61jl6vYvnSCkqLW/AapHH9ppphgKIbtV22rOGY5hmhkTK6
akAd55haHekWczxr1Zvp8aT3kZtDllCuN62EBnIWTtOBRmEQMXqScgmAq8606E2K79ULPLNxJhhY
8VMs4iyvbo36WZLaXRESK9vV9JE4dU/5ab2yCGHHGKZbtrd6GNTiy6gWQQjrQh9a0TcGkFeqtLum
iNe0Cx6VJogMcdfKJb50gLU1UQaxpc6LvF5xGhocepMnx2TZUduGVJgiOEfMAYZumCsh84RrteuS
/IXcGoGYOeOltMK5fE02WvUk16J3pm1IbOdKkt+FLiSDVDABWg/aR5FIhDxJ8k4eCl7bmrdQrjEt
jj+EEKmhopyjRa1rz43RB/qI50k7b4QSrBQQAANPJ1D785NOE0+lGzhczPtLQm6r3aj00mWAr/+n
n0ddzzOuE9F8z4w3tUyd/+qBHuQpXApUsBBfVTzi/9i3tixB/ZPH4s838PtxSIQdiVmdRfirsMMi
5FqCMIs7UKVZbrIi/rZYTjBrXgQoTTTSP5vTPy2WFo0DZogIQj5Xy3+zWELq/nai//bIjUmA9NN5
KO4EQ24xrbNYtpJjXjTtUVYHEPpp3K+1CCqEwiDlnC/GsHgeBcSdm+bC5GmATKcg+o0JPjwfU0S7
J1Koz1dk8cboGaW5bvPzozaYh/xSuOppQZqYY6DUwEd71cdje+5k+q/CXXIWX8/Q2kKXqyak+JaS
VSae52LbwzFWjUWV7uH8uGGEShukhHVxjCxetzCCht7tu3zRpjtj0FEdKp4pEJNKPkyel06ZaY6S
ip5hEoFXmNX6OjmH49MFuMSlZMnQr4FqCB6dVkCHVhpvQMMYfpR310VNA/Q9PfV3KZdaKLxbxHqB
nXpk/ORcSKLUTh7ChJU4hnfqJR28qng5t9f8VYCuvApjs/AEMpz0ruVMoiM9PQedSh4DYlrs40FY
JONtEY/Rggjqu2YI3yOZ/o5gofW1mn1bI+GvpXFxZtvbnEje2Z+6CqII1aiXqpcpqpwJ3JX0mv6s
mncnsbRQKFacSV+QZ7hK2d2cmOuiaEOxAn3rVBIprOvvlSncs0Aiaz/nr//dS33qCqpAlmn0MRv6
R1WAKP2FhosK4tsN/H6pIyKcSh6Kcdx7BmP33ysfRlCWBJYCh/tnEfPTpc7VT8ORZqjyibv/41wk
/4LviWqIiRKSAiqnf3WpT12Jb+eiL3dcmYr7ny71S61Z/flMxuLgDV5i+8x8HMgFpFmYYC4H/s/2
w78vduu5+Knmg3ex/Sfd0R2fltxK9XTnae2vuSw9bVb6Gh9FyuThyPL0heTjXAj4z1HlVhAKu5GX
7IPzXeL5fusnc89uPFQqaLLv8LCq9sVV3fddtLZNLLRzE1vpLs39hWnjmA1nGC3dt5Nz3JNLhSHw
gym3XWEunKzGsfPk5/YbgOb9bPrk+jjg0bVT+C6Rs3mu7OdNad9R3j/TEFBteXvPPyn3iSP1rpL/
JnKOcz52z683irN4g7z+U3H8F31+iuj/8Ux/a5NIeTOKZsUzTScVqWbsqN7al/wnSLf+AxOLdVzN
lO2wYPLsTb7mi/20fLo9+ozN7YnnupOW/u2cswa/1KPqKavaubxWydy4G4MA6IAThLdzwTnYDe0P
wWnm4PfJKckeJZd0DOdlkoPyBEtufEPtxsuNOxQ/9NP2sLIV/E9AOjtfx96JYBsCbEuSCmAxwqZW
1qKbg1Fz0arP9GVsi6Z9bpzMK/YYX4nzwgP+wuPhhxnEomi8JkuqRBu6dWtHrsAvXkjeVpqdBcRO
Q/eM54qN8o0//+klh4EE02ZkxP/DwSkqAivB91KMK/frDfxYciQOCiwRJi0XGn3KT0Kk6TPTIJ72
H1biqfP385LDPUGFRBPmkxL5ZcnRkZ3wszRL59Tyr8gEivjn08WXO/6921ISpyjFhRa7OIVYXXL7
6WWrLF+Qn6BhhnfjptgKycfIgxGq6Kti2dEmXOMUCuBtrfZvHbZjxz0uLzP3xKpi8LaCC88vBZcP
4TyCj32TGzaDclpBJiBuZN/ecj0B7Z2+tnM0MAE9EUi5fZrTinT89cWLsBfvIfl2L51n2EfNBWuw
ROjiHI+tfQTgy0+rtuUx7+dn4MvxRljbHv3M9cW1A8TTPv1w9ynxtCVJdXw1YHg8gL6+x5GtbXEp
Ag6unZTP4xgLMXzpu4kSkAbjyeEIjoLJ92oXjIADjHWpzzLv+fmxB1Vw3/nERybux83HR+nEC0i4
XIK25GFaC/rj6RDttAWEyPw22aEIsh+lwb5Akc5X7PR2viI1iIt7Cix6v91K9svLLbIl52W0D7eR
zfICWPu2Z6E0oAcfXrY8S+wCPaHDTu4UWPgPYKtzx5yLE35AK+/nAX9rgnplMrwgOWt6XhwTGm3E
QGOC3Cdu6TRrLCYLGZPgAIR3cgylWwzcAQedDag+SJFY7+ba/OQIq/4RfEQ3vRHO9uiy02zGCRZd
Lq7B2c9ZYRJ/Yi6bv1YifwsMokv4F3vfH1fQd0XcqI/D2JPt7j48LPdEAGiz+eEQ6CD8HWc2c55x
Bf26PP3tj/ycT/55v/3pZ067xE/7bVrEVU+MZ+yKLPPMsR6mbCkqfnYyw354UOzjcf3wJjugn1Pn
NmeznVrfMtvttt0nQTGTNhEBDFIwLdXg0G3NC31pE98bHoYfR/NesFeRY4W9yQN/ekD7yYs1s5xg
eg3dKEChgYxCW997z87lsbIr2zpefFifNgSDyDfm8qHpbHmD+QSs8eGKyApv4r3ylgOGxIECWOmA
4BTXyzwLmBjBw/wPr+HTAJhhskwxR3DeP7bTdMSkEzD3y7gaxti3G/h1DcdsbyEUBfrPTFj5FYH4
o52m/4KeSJZFWccFMiF/f17DUTVRNIqIoj6bcD+v4RDN4K5xo8Z0tJT+1bHxM/Lja8ecO86Jl0KU
E7NofROTtugpBX0U6U1HLfTN6jrLL34xbPTOmpl1vqzNdGYk7a6PsHmP9eikqCq9RlvFefaamXcN
bbTCuOI3U684SnWSUl+Q54OwyPKPHm5enQlB1JDBXCAN75XsTSlIsqnpN+VniYRsI7+/XOdRVH7k
iW7Y3WXS+2fAXtBS6yWyFMYb9PDwc+Osp80J/ZB8YuQoxQkoICiz7KJhmPs0U15tJVG9ptNu+rCw
W23fXxTg6No8F8479Xq0inCJIcEf0nKjQQA8ZfmuywBkDaejHIe2KpR8W35I1eu+xOiZKD31VjxP
dcwyFZ7uXCoerEF7Miqh8RNL9nTtfNufpCth5UyTCwT9srCOiVAGdYt6vm8YhbdRgDN3ZqmNe8EB
l2qDb4baJOVMg2FKWm/bk9/hlxtCstK7D2MYffQ/ZrOKJW13zVOsDZy2u3U1oBlvhia4thWT9xKR
/JU09P7RuAqLRJTYLWMtEPWKnIDT5eYyIqM/n0BGIo/vkiGliE47F7UB+VGivgSTJQQ8kFVzTuxW
poN4DYNwzF0r2sbxw/lKPqqurKNM9eKCI3+CMphZcd6CoBuKg5BTjFbic1yO90KPrf/C5L4jjVxO
/AHbsJeXNf77PJ0lhVn7fZncGPq9nmRgMzOVRVqIHmMYxaekuB8JCZZTzwgPaDJDp0XcCz7lpi+G
1WieV1ntZ/ppIZoXKSDueyNGSLsudU3yu6p4DTqws2F5Um+JsLN6HWREbdAaBqKZnFmQo/PWVFM0
UQQ8arMzwNsx2V9Ulr6mI0fpMl4zbzBJKiCHSb/ifyXkuEiiyv+/CL2pLIc9cXhqsUnz8xyB3i5R
Oz+rpeOFdut/9tQ7jQFYiOAxItXSpi3570eME49LYWX5smL++QZ+rJhQt1iJUBbjb/rkkPxWaEt8
BsDjROqanFIcjP9YMVHxMOlkwiAi5Pmspn/vqfEpPkCUNfNJ2eD7/s2K+eezxnS/iXeZpp8U7/q3
6u/cqueLHJ80Dp/96nY7nxP0EN0tnhfOxkMcbe/3E5L/p2frL2pOntTvJ5xvP5UN6ufTRql0F+kk
gjeKra1ZvF0pNROAPq7OcVraMqPcEmKm3J6cJXa/U3Aznd0QlCyBm0znxTV67UsFeASlc8hsz3P2
jbt5dGaciN+Id+zsI2Z0ohmcMHAn92G5Mvf6Hh8XGqAWuTXqw6fqQTG3tBFUv2eWmLlILScSCEBM
M9DpyKmecSPvr75mf6BdWl25C5yNbIIuIa84zeq8Rg+/I5lj38d2vrg9yF7q3Wr39PJnU6JJ7F5n
QXWfByyLHpyV3QPAdIhG2rK8KW9oDDbLGOER7Pd3eS7OAXNAKcq83D9vR+zypbsUl1S/HNYxRZF7
IgSNk/qn2W7yeNduMHHPMvueY3Tn94uKrMdQ8ud50C9PUG6zbb1u1/mi9HUHe/6sCe0niZ+/zT2J
YYVr3rEheoa7d9ikPB4Rx7zW45wHtpsCCMe6F3pH0/sgLJtHjX/Bje9mhvuGsJW8PDuZ/PYzSpGK
ouHYwdskhxZbtpfBY+Cct4qPuu3J9o2zgRLqBIW9ed48PoJYur4gW9/kQf7+jgDilS6nG0MUmw6G
Aid7wWGVhbOSrk2aBoxpOEFqG4EzYr4+B9ECLMMSkwgPmzhbLRDWxfQsXO157lxnB4qq2W39Pvg2
axqfwF/ObZLSs479fE1OrqufMC4Fc8FLgtS5ZwOig3P90ILeOTwOvgHiqbRhkE0NBqzz1GihS4DP
OTB5OXuKtpbyQnIeN7fAJlwyBDzLmc61hAXOXq92cH4YXrV9cG+/n4N+dmjs+x2xYZBQQEVtPKys
FE5G6Xj3jydqJRmNsas5b5rb7xo/nptrda9t9T1GkmiTQ3lZVw+VK+7FgBeMkTfi2RnwL+JeSmIE
7EcSbDbxAU/iZd6udC6NW/1h066I5Dg0m+vGpEPlF95IgM9dC2b/MwIMXsl0Z8ieFe2bYsFf5Vnu
11uQWt7kYbE1zWVSDUWC39J7s863N7OX1rkGFckfFXXgBJmLeWjY7tyJh9X5UoAOunZ7J52vMvuA
1Pu+t8HzbWSXb+HJLIMbj/t4Ba4lkeAD782ZW977u+Dh8bkXDqGLQA/5TO349kYLknk0j1YXxX6X
NkG1fJcfjU1N1WrjPd/KmsPzzfWFwNvpXYncmWxOkQIWwX2YH+lTEXYJ8+Bx0uXE/rp3O689yh8y
X9wdm9VDqttP+mp6S/HKzeYxtGsHkMBE1oP4BXSEPyVXebOavMsCv2KH3CKyjEgw2c7Pn5A70XmS
/Hg3HOtnyQ8DnWMAorzFlEBzXX6i8KzQybE7n+BK1+u6sw/l0pyHLnm+ziuIW+f9NbNJj7vYt/Pp
8ZT3z86kDHcR6qn+6A1Q9KasYJ7Wg/6GBFifR+uD5dxKhwQYGs2GyNH9Z092eZ374BqEy9Mym01v
q5ubCbqwnrF883JyZTNPfJDonclu4TFImKVuf4dsogpIenSz/RQlw+nC7YAnQrNLX4geWIYbYcex
1Em3Ux3d0ce7uUt53wVecZB9bs2XFuFNvmI5ouxfUkbDyfanltpS9ESWlakBUvm6R8tCmIGnWERu
40Yu/5nuLX+IwrjY5xuZZU6cibN4AvpwVEGVD73F/+c9h7n8t6L625bzbdBe1T01SMpGByuC5gmm
ghWsV3vJxNg9HqccZfhTQb8KF+EiiWy04HbECkHFuuC9wTKy418513zPMnDbLxPgTE+sO2dnu9sF
yiFy8sRTc5+u4wwAJfLtm+y9fXmzXCKBPh/Lf1HXoaKbRn4BjpQ54GeU+j8cqybd9Pdm4p9v4Pdm
IiUlImjzczKCv/G3Y5VMdgwnI1VEe4jAAxzbl2MVcQFMNgHyf2ZT/lGITieuqZGI15F7POkS/410
a/LQfKlDp/sN2xWjDwNVLPFfDzhYEwW10clvl6xFaS36ctac/HJerKIZgRIM4q+ONMxL8wYVUTUu
Tv1MWP3zG54Z0V/dhz+e/KkL8PMha8gBNks9PjYq1VRb4q1Ox/2pcQziI0iB4Ugk3ECxMnbaGwWh
UhHw4kFxaqwVd9pMcTBPv5Wb9EN/kvfw1Mxdcy8dhsd4CxI/Vdnz0qcScW+GdFLQZ4q1wN+HpaRR
7imapGHRLqSb4iEFZ6Iuhca2tKC6Ee5J9NCudtnaw7oI/UEhrwMZha2pM6wVkmlTHFOhqKzddSAb
O+myKJCsJTNzXJjDbR2E7s57jpzQ3lChu3cgn224p8+I17wmIMXeBCjh4ZM5XkNPtaW9FFjPUaDO
2UjoQTnJmmwwTh/nNdoa5OOn3dTwErbMiEno8rvo4qU5DaXBrfNtdXmx6ndJ21OnYvTY1NZCzVfy
C3EsqgIayiuKXS2sW+WDEJIcxN31Tk2ezmptl/nyREwJuQe80ErMyi6cUMGAkLKvGEGsxg9Ft/aV
AN5rANTHb+fyStBu4+WwKjbZRrER2WNSIhD0BIApjELOM1J+B23z4ohCfdNQk54qW9+WFOFznRVr
+pXO+WdXexXz7kFeKaSg6L5sLBSyENYxFnOnfVjpnHpGnkCFBdg/+2SNeeeb5k6EaoUr3S72xQKp
HvsQQ3bbfIWjlNkbyfnnN+i04H6/RAxRpfQh2BJSxbcFeRQiuvoRkenxSn26LKBR9+v/7Do5pXQD
9udZkFjVJmry36+TUzKX+Cf9259u4Mc6Kf4yCa3RrP0hZft9zssaSRNPQlZBQ0/8Kunge6haZRGj
InbEP9ZJ1B7ErViTnZzvnjTf/2KdhAr6/V0wPXKkfxTBGCb5+9dFSqkEVTqZooDrIU6KuahCfeQs
KRkfCSaHviG16VJv1ewGKRIYNdQd76fsthQPZq85rCFjdjc8N+rqEj+I4jxLV32/VCCVydAJEcwt
awQW1Dtt6YZqc0hrSFcn821A3zblbkOLrBAenLs7Ab3bmbDwZnZumSdEnGwV7SA/SByFGzyAYrKp
8sqrLvcw48DgYwDuGB1eqn10zh9zc7oRul2DfU5exQGE2qu+UuJnHNexDIvLIpzDSP32vVStQEaF
Gp6Wet25YzHTo+P59HKWSEF4g9Jwh/FhokLN03BxUiHLdXc1lc4ZPwspXo6sgI+if2ntGqLESgzq
PJT0tgtVT+B0WTO5urb0wwI81V35jH/l6sgRFA2F2MYoITIcAt+aSb5T8jSbZ7/MmaDeJdngh4+F
VjlhUi80wgeKafEvH6StIFze1Yt+d07GTRmrtIksd9AaT7nG9iUabzoRGnXPkhaTREhgS8UZX/Q9
qoPiGAmqM+rl3BjfQm3cdsOF/hgQtjxdJqLuVJfXEcMlvT8WykvIqQkk2sR2xrrYe3UFY1DfFFf/
lPh94isSu9Th8hrKSPZpXwnoAVqKRpVa7tq7uO6wpUAVqy53JVMjHQJkT1EYSbPTiM9nns/1c7ck
BjWoL6RMnBUCy1D1gDVTrEOOXx0VIoOe9CZUEqw/trE39pAG2F50+/7iGpSl14UUwOZGXAiIyG8o
57Tg7rmc6OP06Vg65doREugy1U4EKiCUfk/yVXpdaADoTuXOOjMz6yS7PH9cS2hjae0KGPKL8j2a
LOZ5Ovro8U5uO46emZ/ezzztVcOUirFgF4DqKOrTGr+fE+5GQ3o4m+MmDe/Vk8Oue+XQrlIcVm4M
WYyEeCyLs5DEeA6+y8sYEmvmi1b9gqzRDy/kuCGzDJTkeMI5ri4UFEV9AJhGmJqooA2WMHHsYiXI
Ojc5z6y3NBvsCLqBYjDIvDjZrZl759zt0gVXUac/6bXX1+h6tu19/K6SccUhuvWFdi1Ld2azK6Vl
ju4U7iVdXBz4QE3uL0TwMGV6QSMakfNzxmJqGyBJz7M+YVAfU7ryfyXjW88zAQybJfl1d+TbgMLp
ePx5nzKrR27YX2dh1gbEx9tG4RgMhwjBoR4TbZAPSjmNh0puexA9ocodMd5aXUBIjhZRoJ6H9Y8R
3n/xhI5ACKHz1JqEXEwP8J92HlEWMI5/a3z++QZ+P6EzCEIUqJInABj5ywmd0dSkMGIf0+g60h78
Q0wIhwpPOvsg53R2iz+sFTiJVKyolGnTof5ftT3/5A2aHCGES3I01+EREdz1ddtpyouo1skQY+55
WF/n1KKcdxbPJ8rf/zXOnSyX3046X54iZmBff5iYIb/tLRQ2xSu+C0btZCLarLl7lvv1OGPno/Fw
8qVlti1uxmW/nKD6kPKX9FGWXGk+RgizdUVOzNug9pmUbg6d5Ed35b05L1+Q6gr2/P34MKcTMhXe
Uzev96eO3pQtQC4KxiYs0QFBv9M/fWPZ3KDI3vW3pHOotAdvyv3NdAiMPcG1XKzfNB2rqU4nqnZi
ujcrZNdefoDPuGnmWrYaV9kuP5Qsmbf6AsDrCd2eaR/wLPbLcP5rVywKNC9FRsBZO4jgAlIpz+n7
0e6r6aacQTwrqyA5dB5NgW2M3OHY0H3pFppNyjJQZz8jeMhguj4bEwBBH1zuPAKRmfP0IAqQ+PcI
qmZHYM9XJ1pyPNZ8aTXJfQRf8JP7mfQWgZALWibCnf3GQ39Kf+Do4h1PkNu7oueLnuxN/R0VpQDl
wqEXmHnTShpMPouf0VYMcL6YTPIX4jOXw+NIpzNnLYlSF58/nSJc4PurFnA0Sbob6g/TnwIMhlvj
CAZ5VBeVc3aNd+3OOoY0vwoXb6b1Hmt29CDNz3CGEz/xF5vXiO4WwZwzWmQsULfDnBQWBxawxczO
dKXnM+qnZ8jEwOWHypVEJ4XNjGCMlNsPBSKUR+euerrSoLTs8mPSVkz9T1Arfvkh6AjIl8oMa44J
H2+WO/ptf2hfY7BbuNBaLAE27BRgxYtsKe6K+/I+ejfnJJPlgcUslMKFQdmdfgKb6QS4a08vdg3P
bBeuVNZWNChsxQdtg4h/Q9radsqInrx1sTO6Iw26+plGt3uLrIMF2zO8QNqY2kxan5aILWgHSk5L
7/DqXNyrY9UqpfGieodtK6VINDLgqKl0oE+1uN7p98VCX5YL+K+Hwru0iL8SatmndqsvRb60uqvu
IPA/Wo/WbqZwqDvt4ovN2YdtJboRdrxjFs0jdEq9cpJmQp/2j2ynZrzlyDHEsyoOmjlzSwXMbe1u
NV/h14giR0WT08EJZ+zAuWi80VzT4xw0KwN5Rv/UBbwdpA/ZbNEcdH9x3i10KtGKrnDjjo/7etbS
jMOwsOVuQSlAmFYFRVDQTisdecbFlzLfqIKSMcNUh07KigcX/eD04Q/AtfbN9JsG59SkmoR620kb
Q9Izpfckhbyi3uvd4VMkef28as0AXIwzzmXvCe3y/3N3ZsuNYtkafqFDBZMA3TIJzbJkebohPIIQ
CDGDnv5825lZZTuzuiJvM7KjuzpVlhHa7L3Wv/5hVk6NiTqhYxR8pI10bW0bKk92I9N9GG2c80Ka
ivnG4ARvCJUpOQh2no+n5jSZRCEjGIVbtpIzGxcAW1+NF6PrDwfJL2ZCv2gEPh5E6vuO/YGAYhx+
bJIp05rBcQUhqmDQYDk3I4BEkDpgSB8mZeuur+ugel9gD0x6JxRrJJODq7KRws40mARAKNye2WaL
1k5X+KM6SQsQ7UHT+o8mVhn9hLKIzV3B7x+qLJHKwrXlI8pyPLVDlZ362F0uW76A0r3BzXklpigv
Lwevejs9i+84mOFeB8yvMawCnh6Lr6731VnrLtdTf83YVsOE/0TVdLDTLX0BQRTrI8wYWnAqYec5
dV95emaITL3LPJoxVZqlPqZUYnoCoExISmC4zWEuHabdnb5uK3bC9dMTbFjVUwRybT+JbbOciu3z
STDPwJzBNQntPrBRC4br7QHn5VrMKO5xKX/DXHiqEwjOwgNH3u3PW3JPMZRSvKvGuYEJylBpWgMN
i1Mj8kMvdELHjaz7IiiC0Ut/P3JLnPc0u6RrWf3v1QKY9qsz9cNt/2JiY1aECBkGt52FcVdSeiLQ
HWacEQSewxJ242V+q2/JgvHllb5ksFh5dA1QT3Hwmj6QPRtI9tNDuVE9brMtkKEtvQJMpc32NWKe
kzk2RFzLZpATo3N368imG3Guu25HArlLvzJRdxZ2/8TWgqbQVR3WbC67GcDKcSpIUCtPDFhIHL+X
/ccZ5AZ7BWDFtMx76QIOuXnru8MMwzGBPbNsrjp2haO7U4Nix8TP/gYa/yvFy/xp5vploX6hxsQ4
Y0l1RsnDXGkoYPPdyCy/MTwuMZdk8FJNqomu3GWzg7eN7Mlr7zDJQlp1oKC+YdoKbB85RFFobhY9
sr2NVnnC0nvNncUKqVoQB14ajMRUwiuCgZX6dJMHTFQpJ+7uejYoGGXCpbWZR37kBqdvaM+/f8Cf
MNcvH/ALhW18HEzp2LAkpABvtPwtXSQLOH584w9rX/Czuyt9qawzqqMLZU8RvKyu8M5255YnJqEv
EIMJizGn8dKEAIpP4/u+SlApm7Hq+Oy3eB1jUctD1a41+IC9Ns2oax57T7pSHHg4LjSYId5X11Xw
9jafQyt8X/Z/ZFuhK7C9ALPwmARbYjH+O6Bl0FYI9OkTn4KO5MsbfOdTWH8RNA+bApn1D++T7ww0
6y8QJBxaiF8RzDQh9fynrZAV2HAi5VNWUW9yPT8aC+UvuBSwnVV9pIFEqb/nOiB0E59hzc8X/pW8
aVaDbJyzkMLGtIBaWvCq0WtO0ZdAEygbmccpUshOOdOfC3k2Bln6QfXaQp10xuNxJN0l0XhVVlmg
Dvuhm9XKVg1PmAMeHkv1+lKPKPNGPZsWSdOpRITJpfFkvPP76QWWcQk9MkpLP2yqmXkggk/RkWGb
GGU09ZN12RZxenNpilVc90vtqHqHVJ+G2KFr3WHTiMiRQR3ZspH7I2t/NhQP4Nat2xgeEeCH9Gqc
blqp342MyEfpRxiYBWnpjNon64alDpVraMrXSx+C8J/AjIEbsLe3imutGfuZkS6qQ70uuygY0tED
WM36eJ6cm9DPi/vLCIDCAvC3zKtL8xqduicoiPeSKd3URX6t59mdPiTwf8tCcSMF0AOflnLoqQza
PjgLMCvBXK9uDPLE2nmi8iQah8LJktPTKbzsxnUJJyslAeOs41B+8MwivWnqCifHGKGt0mjOsZv1
VrkrawxPzqmMUwskttxsixnsnpnZDvjWEN4LoW84J1cZOQY6Vl9RGs9T894wTVJ0+zFRLpb21p2P
xE6Yw/5QpEgqDGkRE9iSNDDXypHp6R3bodnvCC+aJbKngeRJ5GDqJ2NiFcb8khJzbBDnUhqjrdlC
AkljQLHkND+ksA1CxR1y/AIPUCGIthrhYd/nyzYfaY5V0lhm2IrpNJNIysbH0b1upFPrckndS6KR
hDlg6VTLmwKCDcaCh2o+MrCi6jpcWExXCv2airUpuHH95TGVz0wrwpQ8yLz5c7lhnCsmFCmMHdgo
cHL6X3sZEAnK8K972U9v8A9EApKBxRNOT7DPhGP63+A8QYwGNoH4yMv8Vt7yn71MAa8fQ1P7Ydr6
YyvDmAKfC3i/GomNiCx+TxDxq/P0w+d+r3w/VOQEPvTjQsFXQlTfD34hiFcPKmIaKlEKhMh+tbcF
7e9060nQZgQbxAtEN7t7wzvTvvpwG3/RICgG9/nLzvrpNo4EzPLhekZ5da4ynk5XHh5Mnnbf1+Zg
uxS3zf60O3iwfKDcFJPUT/2zn5GwqNPcw0VgvHfxk2tR6vQL2UNJL6Mxmj3R6l9fXV1V9jO+Ldvr
p+vr1+lmu1jN0JtBb5lMUDX5owWK/Cf/YkPBh6Y5ljQnhKxzRav3GNqwXQBk6L5FfSei6MhZrD0G
kvcwfcCFnyPuR3fb3aIwcF6uoFLNIzgQIi7uDC5Asmyl2NY89UBEgxRdAumVbjqhWMGByk0XAhIh
2YkfoTu7HeZvSMzmL2nnzNWVKLPiyXihrhIHLnwpTYAp7P+46+9T4k9jus+r/71v+3DXD+VJi3PM
Blxmoj3dJMjHvF8Q6DNp/cLLPTEAcLI5+TN+6eImQvc6Qm2nerFznMupF94QbhUQnR60i3ZRL5aH
A9lYkyk9G3uVU0yuU24uDuM+VAvyLE++6OhEe4IzjuW+iqrriJjv5I4WTQ5kjmYMmB67vwVD5GC0
0jc1DREekAJ5EWNhBdlK74iO5lnelcxtu93j8U5ftKt8U66Omwppgh1t4m1LfGDk05XvHI4CW8Xr
x3WRDpyWVwdYUa3/Bv9lSc/uJstqPr42md+60jXocvxq3kdr9Bi73IKHDMWX6pIO4UyKx91/fAO/
4LSLzlhH/kTwAwGtX+raQ2KqCbzm2E3vrLEHnYlusV8w2khaJ9lkq/M0vDqurImgI7UL2VlWqPCq
wlkGh3KitcAoMQQ/GvqD/2Z5DIfm2Vzyhy0XPLoetuNg5JrEQy4v/p21FN8jri6z+YvkPy0zm7Id
twHsyCy/nEteDSrZB9Z0vJU8YwpWdS34dbTe3isiX5voFq9wSeFOyeZWHxCE3AoaaT95VLjnJ2bI
dJX54oSbme5eJo2PrTlzmWJBh87cHjOIlv4pX/Adii8Hv4V9nyFQ0pxpq6/HHlQ+h4BIZxRcph0h
Mt5zidQpXt2bkw6CAs/aad8xgqEvkeycscI4ON3NlTXpS3SI6Koe4X6NGqe6EShKbsMUff+R4O30
Kk0DMbtACEQzQPty1dCrYJrj7HaEWM4yfh6iEpIh/jJx3Dz4j+9ZEfvX1yftn+/5fcT7cX+zznEq
nfI2dscBYq71cBUv5iO7fkd2+kW+CidkZNHvtq5o28T/k9mMxQcRmh3yzsnOEHCkjsQyRzAV2ZsN
N/rUr7u7b/mYj7lLAwcNUwS9dj5CLO4g/ds7guAZLpmcovO9zCkWbG1+ZHdbOch0yEuLQU/Su4R8
y8loEpM0Nz3uK/4ttn7v8NItAos0rc6WprJAZTu63Lm0GG1MdqT4Wxf0r40eNOj/uFPipPiwJ8Wy
dVQKtYldA5UD9JK5fKVOKqBqij6vX6DSANGNnSdEZEbqKbsEbSl3CQBM9NqDg57IgadGExo6gfg2
L/EmlHkx3AjGIBi2my8Jh5tI3qvgjELZY+mJxbce22t2/LH3LcoW36MGkqi86ePr2s6f1V1xJ6/Z
eARVjC1zAmP0acoNJhMX81QUcXBMbzEWRE5c+U03mUT02ex2hXPys2A1crwZ3NEEuj+wr7N/BP2p
/PdV2t2iCcFA9X3V/YkdJYwqYyy4CAZ6oXe2wr93lFhwMtz5UoX9/AZ/V2GohaA6UFZhvayI8u17
FQaVjHYSWRPsfDGM+lGCQRYT+ncMvt5dLQQ69aMGEy/xNtiJyd8pZr/Bjxj9VPN8vmjBZfu40hMr
pBMxytApzLv+srr46nGW39ToTiZRPzlhJQmmd1tsjQJ3e2cA/X8otvnKmCGUGznm2daX6qy6SXSR
C3l4OHBS1logDS4sobNgajFxaRlH5TBC761Vvk7pbuhTh5k1viYtKzrd1cW+UpzwWNhR9Q09/RNX
n8CWUN9gisCYFE7fh839p0gnMSb9lSr6yxv8vfqo1ynoEV/8oCv+vfpwXFUQzGH8+11r92MBUul/
mYb+vQB5CS00ZCILlfXveoXjr/frvfbHJ3/HOz7stXVXGIe+Z68tfSmIbkoOoIEZY/6dGZ0F+quf
reOraGds9RUB2kvOLF9l4hReRGwrE/mBvLI1Joxn8lNH9ngdXmWP0nr8PH4uHs2703U51fyTti8m
ULoxALAmSDr4Y02Yw5EactMjD2l9AeShuwa5i0EsKe8XGqj2FEY05lkMCzKbEd8F19LrS4LgyyZO
msx0sfPCK7HxVqT6wDbvWvdll/Tmd1qHAXzbbRrFzpAGC5EJ9OWSWr31IutJc0RBD/cDEuEER6tb
SDwh2uVr60UojW3lQa0dtmqpW0/oEaCEhHfYZTkFIT2kGI6Ic41uJxnpbf2km3ZTaVauLt6pIvvq
uZ6jQEDGtkGhQBUFhp85ZAc5WxThlSPvGZW9Gu7tM4YQsGz8x3tMIgS0yrmN7ANyt6CcnGwqXf7X
IxIvoG5hpENo4SqZVMyYwOQRjje25H9Yyr/ow9RftYUfVrL5pRwloWJMgBILwp3TEzKJvWZ6am/t
KZfsbRZIEh69SXcbiCHXf9VIAqf7VY30YzVaX2yph5GRYQrFLwcBgya/NHf4qj8Pb4jaj6tshYaF
yq7zEp9DV8xLLvZUoleEgn9EnVOvzaC6Go2CKtskeKH7kEzzWfVwAvsuiB4TwP92O0782p5On6Sj
Yz1q7vXTk88k2whqezbzJhDu/dAW9HxTZB2uek/2s6lGLatMlAmutjtL84zamXSN/SxE0BFnfB1Q
Rkz7OXZdDqAZufcoCVxSRxg4RATd2wsEPUrs1F7yCL0TPzd7YtvSm1dNpYns51MMEafj6C6cQ3OV
FyH9pUXUee8tzjeNW3uDHzO8z9Zz3HJjekloODRCjJ5T70xDKblXQIE0SIzDj7emsCNgngd2RGSQ
tDnAcrXl2zOTjMJO99Z2dJ8/ja+z28tG3spbi9hbW0o4Z7RvzeUfuf3DdSTFCQ0BRt3/wZKxiIoQ
48vPcPZPb/AdzjaFPNAEAsKcl1/wd+2hiBdULE81xPoCCPpQfmh/CWQdD7DvCkA6iR/lh3hJCAYp
QMb8A7D6b5Qfxs/POpdtApgrEG+Ud+fVj+WHbJ7jflDHuK71zDsuLrjLAJnkcGPaa6x1xG6d0/1h
hetrV8fFbW2/Tu3sNdtPt3BaGCAuTsiCbBDPaXv16DyWzo4Z2eK+9lYzRHsR0+3BXs16tjVY24+k
0DSD+7/3K3EHv2wZH2897H5e/3CASdFxVB/EZ8AX7MwO75yerPEbArO7R8yznRWXSC+EQ2/r0A21
trfLGNCXE9R3+7r1wGXV5Oo/runnVu/zNX0ZGqOoRpqNZt4pK1dQI0zakjGnkH23vj7Qd6Qn+3Wb
2iJ19uwViSvfQ0KZXHp3xTlwf2tjZloqc/m/rusXQ/jP1yXWw4d7pQ9SVwziurA5xi+N83ZZTulE
/AfhgMIgbIbbkvn+j5K9PgRPSP7W66WwARKknsJRX7nkgf93bzp0+CvTO8/pKNMncf2Pj7J75gjU
Gt2uTv9xNujinn1unz9fu2gaP1x7c466jufBdI7lTYHuaor87lW3DwssHsVwd5tNDssYw3Ebnhdu
yo97TEtsBrMI+vCb2N/3mIg4A93rWzp5E1P87vn9a/8j97t3MgYuPXQ4sMTZzf692RLlrtg5Pu93
P73BP+WuznZC6AFW3/RJnPD/lLuc6/gEmqLHE8zyv/stUe6OBI+dXRhYXHRoPzY88ZLYkiEwiu1T
/i0/VhwNf1pFny78fZV9WEV6eJKBYQBhNCw1M8EbtqWxXd2AOGbOMuTIbu3qcfDi1ln2C2FYIzh2
XTo9tAFoZewifgSQnpx9gBjP9PGfuj5eKe/SRsttPYo2ZH+NC0zM2T9BMUoBC4cD6NO5BcYS4CWy
2LgGvGFnOq3MC2VoNRVqQOY608pvZ9H0OB1fgSWMZvp4j4v+s+qbqEEP1507G4K38zLBAOvo7ley
b8BN2u2JraYoH7sv0NEn8X5075ib5jZcCWQ6BdsMHWNruta2CwCm/9hFj5yBRCQGPRpulii3/tei
13WJ4/XLov/5Db4f8hYRfNgQ05ONFYzqBaD1bdEr1l/ILJhZ4+jJGfvuD/yjx5P/0lSNRY3Z5g8f
vh+LXv6LB4eLHBFBxUUzmvmNU56Z7ddFz4WDN+IzKGySsdv6vHW21TCO8+7Efo/h09hu25NnhR6p
oXHljeVXC3YRdX47jeu1fpydSpeXsNEgD7VV4Bu6B/0BqCFcjS53xip8SBeWpMxqFYY52T2XZ/Kl
4stmOD/n+UsSktt+FVVbicBu6SHCLLvUVqNRSF4T/0hKHPDxRoO0KcIp/YjqcwjG+AwdpkO1zasQ
D98xZhlPmuQXTGSBarvBLxIGs+H1MZ2bemBWzkXb54innvBLl4hZD9Yj1U436sUgpaJ05OT4fFT2
RUOLAj5SzkHvx3R6QKtQ76ExnXGDU4yFqbnhK4IRsga7Q7mOzl7cz/gXI2PWjkBkbOWlgV4p2WHu
YQsTatMS5/DuKhtlttIx01GnVTbNjoUzJnRg/Mpn4Q+EWsYmeRCulDFOMHbzpjyXOZIAgveEM0GG
SxabDuPZ0kOFFw32RbF1wF4ECLCM3kAycwbU3ARG3rn41ysiCKfWLN5wuM0GgPQug0wPabNzoMEn
E3NaCtdn93CB6WPhI52Bmj7Cv23zQC8f5CafGszkDbs52u3ieLw9Ndjx8b1mTMIPiFVS3E25aehv
YNtLr5fbYalAEcPIINnRaefDKg+JB1/kZVCjo8V9/kmucae3e27mdXJ72Zr78d7AtPk98Vm9Oz9G
L6PKJ4/E0tyYxvfkXmDi7pJTQEOtQ645Yezsx+BeJye5jSbxE0mhebW2cI6Kb/CWL4tdTeTg8Q4Z
d77PpUBJABcYgI+cw/imativsSJDGZADQkf3ZmTMT+PQHSv73rzi+9FJi6c4MWaGdovCxEwcmDzN
vl7Lj92NdiftCJniy1Bo6uUZMWTSbtiEaCfT18x6TN6KZ5XPdcoJAkaAgl1bgWwFQK6aS43Pe18O
a82k6kAqfXIU2LGZuB5YD9g8tCbRgFvGJcHl1oQ1K1rDfJnvw039ZBI48WRsxtty7F4K6CG9Xatk
thJa+1boW4orSxGc3ZYV8nACw0tt9XkUO+1bpjLPb2wZcT24gk0eDtQ8UtEgP4L2N8clpIwMa+31
+eKpzcRqmdNU0+rUImu0y8K5PET7aM/qyNtp3s9yvMQvyt6wbk6rZJtss2udKJfDtfqMuw6/+FDP
isYZxjbpZFxSh/gE76LzM0kC6DegRPezwzSNXzAd6DtPfyKECzzCLm8U7JIi0znDQ2giBjTpY2Y9
5BdoJCYPCXoeQ/d0yZh3Q/aYySRPQYI+BYtEQyMZYtGTGcswfO5wtbV7nnSZ5wCmcEVOIsZuUTzP
dJlDmrmAAgs71lckx/A4aNd/7qmGwcsIOBCXGfpIEeT176Wcpkhg4F9PtZ/e4HspB9SN5ysmVQDh
76ynH6eaKl6RcWwkG4bwGdTU/5RyvAQlTGQPfivXOEP/OdXALGFw4YgjGzp0rN861X4+1D5dtyle
/1DJxV1bmUVUk8adwa3H0IIEB0wchM8EroLOs+k8S/vh6OekwzBORkDFnxyvxNQtrkJwQfVl9HCR
nbrz4hlG8kfP6h4EK9Byrt52wtr1fGX9wS7kCsUMOAPidiS87+rzf19XqoyZNEX7pxbh5zf4vq7U
v0BZIMOYRCKL/AU69u8tAoHFeIxToJAV/E5/+WddKX/xV6xEHJNQFL+T/36sK17ih4TcCCwFsc9v
YSKawAs+9Zmfr9v4Uiydc0OysFM6uImSPeL/PRaHcHgXWnN8tyv2OmTb7fCkyagz05U0auCJLgV0
rD8prZsegvOeTpPsyMJboPvX3MYzygnahcTWt/UsR/3uRXL35w76GLUwt6Cl1BGAsbr+14Yl6xKz
ky8L6+c3+Kf3ZIMhYApcjcxpIWX7p/e0IE4xAvyFIo2lJqTJ+Cgyj2FX+nvDwvMaJy7RH1O4C476
b1Thvxz/f/jcYnz5cb8iif0S5WODSUDPMCBm6Dy5Vxwo4/uZg8PKh7u0+bZcP8Y7CtLa51X8+SYp
PJyfflucpHol89t0R0MHcn5RVDtbVc1TDeK00QWx6YxJDzUhTSs6I3fslcHBwTpAeF6v6sfzwVnp
vu4Xm1lpzVv00EcnvmKG8h/zBlM8T5+eN66U9kQj9EAjnUD7gpWpZhQ2Xc6Vzqvt6f7pAV2O75eg
6df2c2mvFq2zYOiwWtw+P9/ez7yeGdQctUxiPwqDqu7dDmf3hu6ntO3bfLoS9qSYfPHfeFIJf1Fh
c/YiLK7Azm3cbKz/uNdiPf7PT/AFVZNGuZIdaz7B8hhUW+iy/Mf0FZe6q74qAaAWqwWcsdUCWMw/
OED7NBxT5O1coSdPc1cP+gnnGM6okVPyjaAzvlvVXi88ePirfINa2AZacKinXLcK9BVlKzQVQTKT
+esIgs+L8Cbnvsggrm9iNuMEztvR/WPLIgbruE+IUT3SHYgFH56fnwa6gk5gfkW4fn6Dv3cZscHw
lmL7Mgno+LDLjC38FuCbY3ZA6/7P6SUKJk4mQ4hiKXzE+ODH6fWtlmIDAgj4zT3mp4X46ZpNYdH6
8aE3EqnWOgtXGhXh3xsctw835Rebys/w8Zf3/wLBxlFW1HEPHa7Ff6qrbkz0Vyhr28yGpkA7eMZP
ZDNSvMtl2yQb7JvrBGV5KsgIJs4B55u+egpDBlYJDs6VsBYzXGsT745LLd+c7JeGaRbn7ix9oJaz
JlWzinCDHztR6mg8CsRY63P41kRbWxiK1psO1Q4FoIEpaXz4JkH6A8Fcji0CoUQ+C/RlKnLW1v+o
1AiR+Gou8os3+LtS46jGIx7fJm2MucenSg3Alt4ASw9x4HK+/MC1SNDSDda6CLD54uiu/KUZKjjv
tzpN6L9/40TFQ+bLxvt+4RpAGYc0mRXGl0OuyvukjgwlcUdqcW/JzTwOo8VlDB/reFrWfbtvdHzm
wmQySEoQRyMvOh9HQUYwajMmZzUnt64Ex2aZwhlOtItrSe2yMFiE+ZMOrEPqLIoTzMhzHKyz86I8
S05qzlttOqSzUQyMEU6k5jUEIuoLC3ew3XGgx7DWZzJvBz1K3REo8yGUfQmjH7c/THMtOzix1eBL
/FhlOkO0tCFBTwsRX2pEGAz9W3y+H2uodhkXp8cG4+Iamu1oZpwO5b41QrcwdtFgThCeGOZbp5WT
9FKurKOISB0tw3MxCZODc0SQYlXMh49QhJr7tDqAD1Sebt0lKskJhmUfTeEwQiWKQLcM6bKjXWJq
XqZxBKkmd1S4miir8DgOQqTHVckwL1EIXc2mnVlP5PboNbKKWcUwOyk0YIyaK7gPRTn4hjo4GHs5
RT+epmfixFr8LQ0LockZcPEwtUAMhhw1lYVYHs61Hg1BOebun8cT7EJ8LSrc0OK5luMgjR/0+rSr
w4NTx7nbXdSNCoM1ipYmyAs1hTM00CCy4e4Iymcw00/HrYdRxkzKcI3ROle14p2ad7c8RBgQ3x5G
zcNYShaJbvVzNcI7KynMqVya04xBnDlI+8Z8Tjr1flCKV7OHJNp1+KSbOMzUh2SBDqS3NT3W3bYx
JpJKQ6l3MBVw95DiC2zVixlEIzTj2eYYjx+i+Hh3Sg/XxRkbF2LX3PCUICFv+sezrD6fpTHxhyr6
3VGyK3TVMUdHaGBway7dyqqXajwQv3YuewLntU0GEGsdZ1rXPHRSOyAn4asig/08DLd9kSyIGtsq
WfNC5M/CGFUou0cEE9bEHypuHyoIlqLpUJMTKaEuGWWH7XEYXq1KfTbr88k7m2eE1p3h9/W5ZTOv
mY9V27pRxs5Z1cgWbo1AsYaVmnXckvo1M7griekQqIA/geWGidPjUSMvLqf8Njuay6bfS+bYNQBY
9eiCv2RkXeyzioXlWPHUDvmQWr0pfBu9NqyatHpQhkltquQx8jTpB1/OcLbJR9Mqlt6ScLRsm/r6
KOMTIJH7K8uLsqz97qy4MvZaIzXj3dS7vsr89Gxw+zHsLpM4s+sa8POUXIfC7iQ9myj69XYRnXSU
0XLuHQosvvRo1ucQNaTqulYLrMAlv5RwKIjbTah094f4bohPO3UMI2VcoiUiQbkKsYY5t5NTnK6N
sMy2aQyNuj7jkHBu42EXN8M6p2JuBzUwOsO9SMnV0Ep3skXEgByfxl4+nv+fOsR5asbo79NQ87Rh
PcK6PC3G80OkOp02u9Sb4hKkpjo7AsmNuh2m5Pz62lXTp2Ofe4QrkdmHT44aXR7Vvl1gsB1kpYVP
CjluOsYLubzIrXzeZPE+ORFHj2TMwJBHCl9q/AewirGlQ+Keu5GrGsk8GVvTi5rs5ao3XKRZ85DN
6QA7MMvIVci7V7lEOV5dVl3cbw+K9l8Fxk/cI7GhUzi9JzZCSHif9X/AdPrhlPLxiI0y+fIP8hkn
hsFW1Z2ubyVm4pUieSp+auZ9MkJ3PJ7JOQp+Czatdd/HD5jDu/EJ9DWb6I22PWnXejEpy7vC4Dn0
GjXd17n3xxbE3FVhfj3GE4US9H8zHHVVUsc0ap/wnJ/f4FuVgM81lFiMW2CmkKZLGfujIGb6BUkR
taaAZyA5ivrhR5UgEzjHVZgykzMIlyIS5p+KmNYdnFAXPbxpUSz/RpXAO36pEsR6+vDJ34XTHxZV
hBlYKFWl7lTA0Jy1I2/U9n4X35mMPAoDR/+aODUP43uMCOSawHFmDFI8U6TCa/r2Buzr5pyx2KUh
nncAPKdSf4v0YZuyCAnzcEanfEYsZj5CTacNg91cRs5gIOmJiKWGtmslyyMTcZum1sgBsRlmpeZp
VvTDU1pkvnEaacEQDgERHYtcPz6k0djtpb4nGjHGIKwq4FcOx3QVtpWrDXVwSjtfBHsteu0hrjs8
fc3VKFJcShY6+TALTJyVuqY7kBaHpDI0cGWs66XVaHhUQa1Tzc7XqnDkmVrYo9QI00A5Z4swl9xc
muF3eXWWNPeoWG/HTnXSy0uuGfdKdHPiQmJN99GQYpY4fitKUlrGbdChmGkaCqoxCv2i9pQauwMF
FUb2iqY0x5c/wQVjHPunHvMpLGCB+DaG3Cyltt6OiKfDFHIwJOeYkuxyprBgeyeQIPEraaInr4Vu
gPFOjQwG3LGxR7V6E4XGxjhsUMCSNHU4Lo+j9uGS5EowMAIpU888HULv0Kgj3J+St/GQUz0MpJHm
1b7lGzj13qCTIRMHXT3yjLHTN/VDykgmOiyzJDCzYar3C4x+ltl5lmsaXnHLg1Hiz1/YZuZn8To2
ac9jRCvmpOluOoI9K+LEcZaLDtMQFkGsj8komOp1cRuPjaOnZHnhH5toKumn/aDxzYznchmM+uuL
mkV20ynferU/sH2hh4AYTT8NRY5h+Igi/9/bFwNrfkEp+bwx/fQG3zcmwkwYQpAVQr/xNcxkzEnz
YTsCeWY0Qew3mxg1vcALfmxHvASjZYyD4Q9B+u9sR79goHy63HcZ5IftKO0H+WLFneYshWH1CT7Y
WrChyeddMBSO3uZ58PImcB1GEBChC15bdviOaGi54oXQ4B1u5Kt4qr8rnAi5sNeYvgsHa2HLk+xI
p3Sn15L98FDjV3K0b5S70xR9JFy+a3ipkfO8JehOWLH3wTstOVCnz9ZC0ZbSjbGoZ2HQzwo3uSk7
+MVHxowM4ibNRgOI0pwKRSJ1373pCu8W3PJnC7QGtoi8A85qPXMi/MDbyX5/nmGyEHopishdsoe9
7AQfvvhfoRG/kAlxJ8XXgp0Y4lox2PoId6iNXDbGmTuZlVu18K10ctK28WGSH66GihwA4TErL9nV
xxZZuxvrNe+95sqC6MjwPTADHknFHh4KEIxr9cZ6CycdPKDDNkXPThBTN7/S7CX6uJkUBfCvryBb
z60bGct4H+0pIqR2+qTgEoXrfupeX+zX+hvoCMVhajxb63IpnH2ugsBbgPnBDra3m0Wy4ltanzZR
8EroMoCJawgRZO4c0TiedqmfX+X9FEewknT0MRLYS3rdLAeY2DJi1bNb7lJ3YZPmh08+AvsH7Un8
UPfa7M+7EtwP0LB3hn3mEW6MpaBCBexMzQT1Ub1uUDGRTIMT07O6ru76mR55t6Or6u6wQOl3O/a8
NhD27bgCP2R3ReSm3UKYe7VzZth8yc+FXyzvEEJNIljRZLNcV6p9mZFO8NbDWqrgQr9izxOEfl85
/e03dr4M21r8gBD8lTcnfGn9doJz5lRfy+thbUC31zATKWwxJT/74Y2w9yGb5elgOFuu/7mfEU+W
i8yzxegB04E1FgmRZKvTcsuBy5FuOre3hNQwVxF/Wm+4M+wBq3+cOPFZFwu3dILdFVOYmD6daAPh
ToIjk6POOZVlGIFY3Gw6PJwYOscLfAcQkOHetN8nKxhd9Moua2keNXYVOjs6mWYa+QHnWOSOAM6F
UnQi3yYPkLOxiGRMjbaAj3PbPqQevxy4aq5M5/BJrhIsdDr7Da0vAO1sl3rJ7OgHu3nCwcokXDip
+y+NcITiscPQRuRhIhR+vgnexFUiYfUAL7TONrGZwn5kQLG4uzwM/Pp6KWjhEL89acYjuRKREniT
T7DMubg0H/MOsaFITZPtJgiSIMIO7zCBn7a4zRYLT3oRdyVB5TyLQKJDbF2kRei8YA8lpMn2SiOP
Mc+cdwdHwl3t+OG4w0GK1IhkiX4Zgvp5ImM8r9+G+G7x0cK55afY39/Pmo3ixYHuSxPY9EWypoF0
bl6ugredfivfih9CRAFbXmUnQe4gssVO8/jsoUeCxi60hsK4Xnz+1Mv5RQfUrKf9aXJelkt93i7J
7Ca8ACUnUl+fnD4kwf97q2EY8VMN+XmrEcjrh01baq1xmVst2vCZsOESWX7VDAO7JRpuviIPUsts
eKMRmYoQAdR+ayFYjjx4qZKzeTW9RbSI7/RXs3BwpnAiHufaBv9kUZsULFdK5Z2W4WHqzwfHMZb0
h2uRauo/LKU15J6BsfQNM4zTnpPh4AY7DDjw8cvnJocDphnucWtNRIRh657g8+LrN9jmWqvQYKOS
yXHo6+3TLaFs6E/QwlNPuT4C2vc/GPN10H61u+iASwWu1A5SMPq8LbkJKCYOnvYEAYcIVZwKmZ3n
mV1sTb+5EJenO7KH489GZLhmEz6rnLzIRaC3c3xLnelG+C1Fk/SpzZ1duT+QQSCmTYPPxAntEM+W
tRYJCD1/WjQmjKZIISB1Y0mB5beKE68veHzivA/M7EUb2e+Zg5xtUKKNjtZofroa4+CxniUeCmTW
znEqLS3MaQtUFWc2zKk5a+bNnHbxdXzf3Q63kntcpzPcTxz1YDvvKXSEYORMWdLt4A5u6EWn/+fu
vJbjtrYt+kMXLuTwitDozG5m8gVFkSIaOcevvwOUbEuUj11+dVF1jqyWOqL33mutOcc8jS4wt3X8
dQdW7sY4cbGl/rIfh87L0+Sa9hZcd8r3C9McGmQQUX4BQckJN5U7b59QG2+H9Y3GXqE+k+1hb/Mt
yX6ivbAn6aGt3yafLK/hfIXY/j52zu6KrWP1jDa8da0r3Z9xOS9GJYIXB+IZaG4Ry6Js1EVTVqyV
TbNmkkWMzPbvr/G/4EdxImJ4YYCl4P+XEcWPl3idSZEJEgJBUbNOZP+wUXRwZONugSJtwMqnc+rI
tyfl0G6Zb/sFo0LtQPqkW3vBDWfq++WTjTyRtwuA3vpbEKDpmq52lN+a7rYkL4Jjcrdu2sfJ9T42
kCX5b73G2zI8lZEv9E4N+haEoradT4a4Sls3Uf0ocLTOG0q/WOeQjv/+ZS9SlU/Du59f9qdvdtO2
OR0hXjbcgvSWBJGFdElgR+Jc43gCChkhJ3ltFxz96CnbbxyMwseBdLmZ7ewwQls0N9fEfSx+ed3V
MLi3LTGYwCAYA95aujeIzlv6SIuNXaj2398DrwO09k/GLfBJ//BSON7++Amin5DaOualFJ7qG7ap
2SDrgGEVZO1ebvH/6yzmx/vzEWv0Kj10+KqPgLA8mdwk2yq39NG/ROAYgOphPurc5Km3X77ku/na
r4n2pZPNasAxx9wsVvJ8TQoPf6vHjcXJ86aq2OaLO8ELGG+3NuJmyXlpj/Fa8ULQHO7dMn59X78j
2/uq7/Q7c8lgYYtZdoP8jgxPvqmx8/ef7sfw+Ofh8s+f7qfhctsR0d4VvCWK/UygsWKbuTuMHkJL
xG3OjFUvvcmes621W/wNi3ZIcK6NI/7uCvrmgoCGaWSLyTNbMnhk9+Pp/ReLNMY/Mi0hdBAMg/4h
cVKRBaA3n4q0X+/gj+4RPSKAX4ZsqEtviqv6u3ba+o1mjI5K5M9b/uwe4X3l3P9NlvFHqbZIqk1S
zXEYEBLJrf+mc6QsUpSf1wZaVtyRtNiwdAa7n+ap2hxVBp0XzUmm0O3z3p8ba48KM3Li4CqshtQf
UgsN5jydCA8kfLdT4LzorXHW0UtPin475RekzQ4XoSNYzSafkl1SgOxO5dc6je+0zKR5HW70On3B
unsQLE75Q4nlddh3leZlFFCDr0xrPb0cLuxZJaLrEk5uehP3N2V1Gy15jKmnWf1rRi9cCJgCJJGr
W70va/G+bEsnLWhnDahWpRBUeVxBD8aQ7M5zziZKL9iU+R8SLUxbVgK3Dyc3nWEJR8gSyq/18HVO
OGkFUL2TBjoFiYltzehHnze4qR0xgUoCL326jG4TSSuRA0mcMLpKRHJJ1OWcqNTxNsOsnlleFOp2
DRDNzMqTqOPYKt/LcNoPWnqtDtczMZx9BOvX0PYFgtNKS05WBEy9FraSuoiu1lO07Un6rMJdH6/q
qfHk3tElqPxz7mnDV+TjDgT2elqrhV/VF9esYfp4IwNn8Sz2HG+wCserSOWYj8HjIjAkgNXIO7mk
zdZ7RWH/sdqrso49qd929ZcYL3Twmnfb2kh2ln4tWjuhSL1hLG+LOuEcnqDcNcVtl+MSvcS2YUJM
Lx7m8HmkpWho7IQFuQMMWQ91MrupAJkyhmOc5auqGm7jXD22BF9VRuAn1EyFZjAKMN200p1Qzxyl
a72LQJyjdN8G4l4q2/uICePUa2tMLNtRas9Rh6lT6TZd0GPYa7NrrZt9mTnIiFj90i1i5AYtfhl2
g90mKMTFSXK7Jl4+MvDF5V4dgm1bMXyMWnnfxcIpzF9m42owc2dOy0dFqp6r+WUhSTPi0whK6xFj
GwjPs2HcSWLmxSE1onC5U9JyZWr9KWwQNzVg5ghNKPu3Vgm3OcY8ZViSYLC50mqsy6PUym7SMFqL
uAJKlL6qlTh58bUnu8ZIinWrFbxvEOZNbb5t2/shFV1pMA4oiQ5CR42jDk5klr4aaL7Cfytje63O
p1zMbBD7VPZqcyorjpmM/Uo1O1iV/FRTOZpIoNX4NCqd39bzjdF3ayU0X9uZt3E8Bu2zHj3Q461y
duhcRyIPH7+bD0Xa53sxXhJHDZJWi8BPmRp7siBytutgiYRv9MHtnO+vkvIV4oBOzFVdUv3q7HCq
9sZYaleUkEZh+DnzFN71WfSUCBNf3tqukhfikdeGfKR7WYzSUejA2g6Fm0ro5k0a1ZGUMgVkMlcg
+Fazp0CVt0aaHBszPUaTcP2f3ZlUtM808wwdkTI6PZqD/7t9yM7EX/+0M/16B9/VDyhz2JFgt2Eb
Av1rciL+Y2fCzkvLUkLfIDLy4JbvO5NqgZtUsLGhNVw8RotY7HsjkZuMhWz5x3Ym/6vdSfplrvHz
E/8s8Ssji7QIaVSdKXJCZmaa8Zr05AHhb1cK4PIFLragelACeW3pABDGU2dKh4SkDcnEKxC3tkbU
Q9xOR0OdV5ah3qfjsFaF1Ndm+k3KRIRJqDtyTSqUEl/pF9nNonSn4Qc274xIOw7i5F8EYyvn7cHS
90FERNxkZxHpUaKQPqsJqZeo7RqBQCPWocvFelfL5BCFrCWBfjfXRK/0kq2Zkpdgx2jNM5NgI5PX
USpfJzMBnAg0EkrFnqJTGyW/SbRtIhhHMe7dsLk2iOFLStM2gnepZYygyafIVM9tlJ9k2FAD0RAF
kES1rr8MtbqX49aTC6jGwJ/kCXz9Rd3mmAnSQrWVar5O++w0i+051xsCncJVJ112Whl6ipyvhEKj
ciYLM2M3LDoDR9JdPexJXLFjtFCJGp+D5FSGySaZjmZvrCzmQGYOoTEtREcb1U2aCw5Fcy7gmmmq
h7nOvIZl/GJdjqGRuU0lXCXCzJrWxkdhvq4DyqtxPzEITnCW6FKLRqFw5Zroz56aU4skYp1bTwyG
61CXAZsnG0MZMci0sy3S+wusxjdxN+rd4CXlrVK/1dPVZNCi7JtV3pt3Q/iG60gI5G1ZjEy0LxcI
HKRnCs2FtuFd1sVuqL+KEr2Z8MZUTtJlBG9PFkwAgErYGNKhYzmNB5DXaAqqufQ1OXINJk+t4ZbK
vC2XQJH2oDAOMduvZbIZAWam2nAae9TSIq3tlrIj0r3I8sao9nKlW3WywtoZQBBjtU9UJ+rIx4pm
TCMSsYEyj56V/iB0rqkS8JGN+1kKn+QCWw4BKMJcnkqDXoklH6eOXTWM17KueFoOLn9Sz41J4mcC
Xz9X70lK3ilT6so9USnx5aqloaBq+bmtGdNo6y5O+IhzN9eKeyVQX6YpOxvzeJKKnaTQDBwMP1ch
UnfVRptiPyjD2K6ELxJ7eJSDXBgSV2/ic1vVvsxxcIiegyT0M04x0xCsTQSieRisuuICbLoxH6oc
DYkG2T8043s+pJMpgDUxvqrySN9Vb546spNylHBJDQhVa5RtHpNUSMmaicNpxqMTiyDWaowy88sY
8hmQAUHoG1ffduxixnvxe6BKXtxieRN0/2IsMzII8SlqhIDmY2cy59f9riI/IM1gX6PoyIrngKE7
TrNNpoxok0pbbtPV8sFL0LbScyC3m5RQbnEq/AFRFKf8dXeBp6fihDNLV6gAUYgtBA3CbYSc0V1l
8LZEfIuqdKUMxjcp8X+wnFosqIRvqeSnsGWhfv67TYt0LDafnzetv7iD7+UUVlQm5+xKbD6UL4tm
7vumxS3skou9AlvponT/Y9PS1N/Q96GSpd5iM6V6+mPT+rgJEwhjfRleM2q4f7NpLcO8nyqqj+fN
43+o9Uzu9ucWRWIKolgqAY1zm1+a/ch3CPUU3Yrefb7SneJ8hYZsoby5h8FblS/eE6j/petQOF/9
0yJXb7h0zrionRv63xTlHhxO7wUdPRfgcff2wzv9F0MmSV36Pz92ED6eMfoB/L2LueRzDTgqxiC0
Fc84U3oQyE5JkJQagX95yom2m10QPhxUY9OZnb1How886tKnP8Z2pIATWsD9wVt49xXreEHDoSON
5oJLdGCqFl+Fu/hLUN41xxwzZriJZqYa+AIow+ylq9Svi4VaY+PJdRVXRgrrCvdx/lWMnyFaELv4
qhEvmN+bBM1gCoTJr2uH+ohzdj2f6sFeWoWMG5bBgGwDBxxuq25l7d8aOELL+OBiM7SDZEqQL04E
CI7am3rU+RFWLkL0I9EA4x3zAPDFq4s/n8KWrJWU8dAyFFwYNLJdXxc3ifsufrOz/E8GoPKXF8oP
b/unC8VsyqrRVd72hTzqugI0nw4oo/24ynVo/Pcjjl4uArpMzvbbdeCg/If0cPcCQmO5HMp8/0/t
JGn5Ivx6Nfzwxf3UT5LNbDDEgWdDe82/nIzH54l4gD1RM9AzyCjbU0cNgifpwvWMmXZDU6z5ml9Z
q+xIGOdzdJ+oq3hPJvllEyuYH6O7lP2PkmW3WIdBgEI2XfKyUYoWNpVQfP+VsiVgVNvvQB7NNjAm
uv2wTZNguehKL6DE9I3n7rFxG2PNRbGkPEiTR1m4wHMreJr8+B3Dz2WkiOhAV6998bVqYGNW56xk
bMvhK55cPtcto6mL/UI+xMvFvqvtlxxPAkmVEDNTv6sfpo3uEfhLQJgtXut3+gEU/2r5owWwzzSY
X1LqmPOhfywhlaIq5WfeSO7ylda3otdvSH/ZL691uaJ2aESJ/bSLNYDZfN28W1dGDe003bRdc38p
us1/tqpZ7DsSAijIcGibF0f//65qREnA7vTzBrEEYH26gz+qGmK5cNGRHPsNPf37BoGr06J6BlJH
9+7D8vTnBoETitqFvUPnduUjAutPeQT2QNwQKo06RaQo+jcbhKz8UtXwxGWDCRyGLJTd6if8mG4V
M8pCaLjkOKwJj0P50GwhEXRbkTOE/c0lr9zUj8rVBBPOp0mPqMuRvXBtbpXVo/qub0tyQMJrESSs
6BGNxTXIaufkh/Qr0xSCrzv7bSHcLXQzMPyILA4K6gEytbIj83I3/lihYRF7a7fYrQv36HjHd/p8
r+7j/Q3TJpVp8o4naHU2Mukv/vScrWEgOPOVeqDxgYRI2M835l2FU9my20dABnzFrBtNeQtcEWP0
+aCrK+2GTYWTkmZHN0nEPHGjelB5dFKCRmKVniOe2oLoEXkF455K7OsyTAR2Y97QmLZvmU00fLfJ
Mqd7dbTuOBlaz+V7/S6D4lvcTyNj5MytOn9ZDpiXIdJyaE3SbsdI7YWhjykjIefDFx/lx/wlPUqM
XhntVCd57dkP4n7JborBkhT8W2lHjPEqpaDYp1+Ct2tzw6gQsl37UParUF7VzAP6yMc6lpCK4qm7
xYp0sbMlU965/ydGLJiaTyvxpwv883UijvOUZ2kPIxZInHBT3ccnhUy0GYoLc2zH2LvEkgAqJNlp
iU9aRpSLZIOQL68CBhevmIoeIsc45u71yGe3G3xSUvhNY1uIEILJqe6tq+fsPnoZVwFm+86ZTR9k
BY8V2qtqi5pctb9cfQFHTIb7vnLtU4e760OuoLqGt4y+GIkySAKP5dLHutHOtYcBbN+t6LjW7wPR
MPv2vXyPNt2qeDQc6TkgsQuFBJxk+ssZn5P86O1ljhPsdBuBTyFwb80904nlzpeHQMTDMh/amz27
Xn7dbC7X1abaFLfLEBRyDDBgbZseyIAenPXbDqXwNt0YdmK772CwFO8F0sSHbCfb9JyjJlfwyRJ+
H1PboUVYuCZLenynX8fEp1XrklSjRYAkvSYv6Oeq8hTfjnAtXubHhCGysK45ecSHYVeifMk4JvBb
axNcpwfrqbxLbsrDZSts4kMFofq/u7IvnjTQnRpLLJBP1r//vbJraEuNz/2qD/7sT3fw/ehvoMNl
gMLxnzTgbxq270f/5RZ5MbkqxLQvCNw/V3bpN5Hle/lnJDZiy/7h6L/cBFUAPi5kmyWM4N+s7Aua
7uezE+25H1/5Z+FbHOtRMcWN+PuYFUlafJOMjs+Ev/I3ygPjuJ2nr9CfcOUvOpDGHVaazwDuYWDM
uAwaP1Rsxddl6Cp4Fj8jQ7uK0Z2xuop2Xn0d2Es+Ld8F4p28fksc62YgKRHi57c5JclY2+icJG6T
eGONe4GH2e9ffcQVHH9uZFd2nZeZqIPBLQXiDi72epn9E8Ph3Kx3rrCzaMxcGtGWn5OFYfM2nv67
V/KS16BrbNbs+4wH/+5KFsnNWCrOn4Wbv9zB9zMKV54ELglzuChzIXOm+F7EytyClBNYPhUuQdoL
l+z3meBCCoOgv2jHf4cw/XlGoRlL1alK3xC8/6qIhRj1y5W8QMRUvmwwlXgWnwbtc3khXTvljGLZ
bDnYtoj9Kr6cO/v+A1BOMfAtzHLakgWH7EPg/GvZl3arjutbUVxb5AW+PKMC7jfGCrjLpjrWtzPO
sWuFBHs7yIlxdpIzjDukF0TK2IvuAAmhuKLG2SOTWRveq+e9bCdcxIRU7A00RiScdZsXFEq25y/Q
cSQMAPEEdqelmISPp28inxAa9IbT08n3jslTRGqRPR4giLV+vI234hrVm989nC88X5zei/6zdnAC
Mb4HHK1w5a95MkD+SwycaO4WDQ+9uNQxMs8L3Zt3tovzItRCxMY3yrmjQOQh0G6hJVz8ybi2X364
jP6iQudD/IdP41NNpmlzHGsxn4a2QgI1H6mTqHwIncieWR4TGzBItSXk55DspBZx9zr+UvIRfFAr
1VN09yE3upp3TYUcQFrTrP6q7OIVic7R8/yQXhmEXC7Sh+0S5YqsxW6htu+ozDkCEOJjoKRaZLqG
PUCot+xnkHHbi0McKYe5cfUYPM9cJBCDJ2f035EAxk7bccFQlhcuogtaGO/LH9arpfOBYgO9Kucm
fp43X2Sn3HScYWH8v7Sbg7AwOp9TV7VPC0KAc4tLE+G8wAQ4pN0Si9I4yjrxNMJAlZ0w2oybkHMI
C87evpav0vfKhSlOxKx29NUTE1l/CXPdHkf/eCSL86ZwX/b7dKe715sjENzy+kORt6R3pjQT3caV
sPZxkEk2xd4kAsleWMvm2tzlHh0EC9VVwJXhHW/IMZnsO3OHnyKetmu5sPnLuk23ZO8t19x81/PJ
3OlfFrY0HZMlIaW4qu9oppd3F8x09C2GhyXhgQMIoRAkj+wE1FPuI4nxiBPxbhHX7p5jX78uHkxP
OhVr3Wu2BNQsQhKQB5eDRq9CesKkQdaTS4L0f3ahpohUFgadruKs4OeHb9gvXnhVIqyNVfWnhfrX
O/ij20gduahCQGjQzlz2/D+6jQgxmIMhwgDqgLX9z4Uaup2BrsJkYV1WcIl/9PtCzU30BtWF4vGB
Rtf/zZGD3uXnpeHnJ64ut/8g28zMQka2ESC0l+4vqBJ6s7U7vYFb/jYbjDDs8P7+smmfxGdT48Ax
bBGfacImI1DCzZJzoKya/Ijl/JArSPXF2b0fxffSNcgKgdoVQBIKIPTvtRsRqX7rQ0XH1tqJzoQ4
WXLl/ITPdN+H17J5RKvgk3t803Ou1hlfUQIEd5dNKrM6eYotcYTJGpdSxjpUmD4LguSw1XO4sVXT
jcdqVVZk7kwn1A/tF0t962F8RYY3DeIah982ittbKxcPw3CeFDKQXE5bqGdjz+zg+Sb2AGSMODgv
01ycyuFwGElYj/1U2BmGPcqpXUgbTXnXOPQYAssdVk3FUQGAnEODFg7RGVSG0W3P4tY9d/Lusgz2
upF2qJ+VzgREr5z9BH9eFQDQFEgu6cV1CZ0d7lsgyauBrS9WIgQjRAE1zhBcD8b9JD/I0pVwr14O
s3FbRPfFYJsoBfRbdhtLQgXv5iQQpZs42BmoM3cxiS3TGkU3+hWOhzfGAsc7gAsnoNrw5osjojgR
i2up8ovEk9VrmTjKR2nYMG+Ij7nXdleRaVfWqrpiYKO8jIeOOo9GorBJSo88Vtap9j67vVx3+2bT
bcT9cCvv2yNyg31+FM7BlbQ16VHJTjchUNxe4odCimxpxDTqJW8X49GAcKaBUCsz6GhXxbCdTk3k
Mypsus1cO3rwGoXJahbXMmk6qRdWnlauSpp+xkq/eClJ0MajPuyq/iEMyBjeC5mvU7qnuqOrh6kP
7P5eqG05u1aDtSqucH0NwrMhPlnqY5u60PaGyK9icuBoQisYXj3DWA0tpWTpMcaMlGvCreLAG6Xb
0Lwb44eH2mLk6lnxltFxp3+BDMhTR17fZE8G1yim8V48XJIHFFCDuBM13Z5Netpj262UmoGdwdVl
2Pic8DLUx/BULftCFfpgzieiiDfSSToBXCzIUKLu/MLVr05feLN7zcljF6dcL9BBF1pHyGuUSTTT
RxREo5Ol7SrTUMSg2vGEeiUbmLW2zLWr4OUCdsnmYagMKJV5PqaMbWERXV7EtSSf+RP+3LzpU0zZ
joZQGB0Iiv/b+d0AQakdKvVqKtZRtVUaDN7jgSSM0m80vyvcirKXHRjR4uSZMZHayL3reqOKPu74
UNhHU47X+aYrE1utDUeQdCK8GVxMotvRI4gbrw62g/RkGk5vDDv5OUYuUyZrpvCRCBGD2W1k0ODX
nIssnHQcq6Y38xDNHqtrjYd4svvJrvAp88re9cfoLXvTsO1L6+xtfKlu6dFw6U+8vFcFbyxuBBCT
eMu7t6q7x0u2lsRdJb2MsZdFV7K27awd3s27VmG5sAfd79PXyuo37YQfwunS+1gsmO6eiS8sX1GN
F/ouI01E5RInCZiPLI6IssGfyPTgjYtIfGzpBk1uTQU1OZfoFHNBMBAFLNqfq3ojKms5cKLLqpic
qHTN0bvQKm89oVjNib/Y5is7k7xB3fD+Whx0pskRAOyuTR6K/vemHVfNfn6vNRdvfI0INTghdeuq
bRk6TXvqhfN/eW6ItoR0VESYiF7QE/3tTq7pIGw/NQ9g03y+g+87uf4b9jv6uDDlTYZdf2pddAi2
lFTQ5uknax8Zhr9XXOA8NEoxKrEF5fHHJg6PDTSghXHXRDgJq+3fbOLL6f2n+dvyjBF7spPrmIX1
RfT8wxZeVBoRKmVESaWnbltkr8WlhV+O/Z0vqfD+w1HnL4oJ6YPu9svD/fkOS0ux8cPDJfPQhKIk
Ay6VkpVgzFdpYx6mi4yauRTqTR93m1ofB6QzqCIRQWZ1tEuCVl0NncIuZ1zObVmcCsO6kYRsTZX7
KJfoxrNkV4/wQytzE2TdVW1YNh56O421TSv0r1oa3/YVpQj/GDM/Zo00dvNM5atmsoBWynoENhCr
uP4y4TkICpG3ontsmUfiKHYSyTr12P8nDUGDOY6eHASP/YQQ3IA13xHS1XZPOTKSMKIvR8PZajGP
pEhxonUrDrdjZF5FgfnlguJsFczqVaMlmyqz2pUYI0SMYxMZo6DhdhKfh1i6G3omPONMcF9d7ceA
mIwpt/hN5wf517J/EBJV2cTN7Mf9sK5jjeT2uoIxIFUJq5uKzRFKjW/1MIgNyNhpBMh2nLfWZXDM
CaxndGlyt5ALd4rC0s2gHPSjvo7bclPEEv1vSbsV2ki1R2l+UGPrax0p21JNvoiZ+igHy9YWd84D
s08a9FNzRo4Tj/IuSLHdTKJ0ECjZ2A2QJVldqTuioCJGaP12niyvrSy/Ls37uqfTqzeHItgrWvMk
msOunl86Wr6JflX1stv0b3HT7MdogupV6iRE6jje6vi1ScNTHwTPYyJXtilAKurDju2mvMngotT6
dN3w0G6X1Kx12gKNSMNNN2esd9pe0HqvMKV1BzbREQR5M03z1kDO+J+tXUCGisyp4GDD//noBP3v
dqkFx2s54/9Uu/x6B99XPIvwL5k1lEXFIIlj6Ud+r10QnpMXTWiYIn70n35oMkm/GVDomYGBE6Q/
pbNO/l67SOgrRFYqFr6PPI9/JT7/UO/9uBDJ4sJHwN2KSISu1ocj7YeFqE6LdDRU8oCZIyMql7Hs
Ntm1FDIhsOJwn8sMfgfjSrCum1FelWp/ykTL+fvl8C+GLKaCKUgnpnbRktAB/mk1DDqw/UhKOPDN
UuQG/EXbTOE2F4I39tnTPCa4kkp0wVM23ITdbYNsW9cnruN7NQuKTRm4upE+terWyFoEisn1zFkU
BbGTKNprnRkPMqVHHcITGGbgvwF66xQw2D+8jI9N4tObuSBH6XJ/1KL6JzWBGBulYoSxBchEk18K
IQ1vGtkaN1EAr6VBgZJzoJIgQU9J82QJyH5hwuSGuc6XSGglFnfm0HuJWm4MeXhTR1T9AA5qVxjy
58mwrtirdaeKLoZfdXW2mwo99CQDTrJxUZ86ifzT8bKvKm0rgzRS5GlzEcLZLRRP1qxjETWQ08fb
Uj8bk7lLpJtR6vfKcCFHKGhQBdQcsZRkqaWSK6kqd3X8XofDOgn0c9ri3auzu6yY9pY+nAsRMX6R
+E2fmAelb98zaWIOqtUV4JSL5oy9UkJXR+zfSyNorN7NUkSCgfQeMdTBHKy2cw00ATlaW7XbLuUl
SOU5Wk5wqfaqdi04wnBcq8NaDwnCikgmgq1VEWeI2MvNzcs5N9SHonwec7e/NCszzikHkuRWUjR8
1NOmSFvcbUV5TofMjap1EBc0NAvzXY3pZWqY/i7Bqmm67ait6+ZYkumYcBoO04lY77Dca4G0y7vx
uWeTtpW8Iruoq6+iNj0mQXYOmXONAgxWvjhi3CDMmc4qsXlRJ4LPTlYRuI5JvirlXYuX2uzm6xYh
RSuRnxfgPlPD6wvne1ncR1a4CsQgZrmnk9Vw2hU7f5KM10DHH63g1tWRwb3XEhvafErGTS/dFc21
Xu4D4azqlCfaXkwzXNqTAACpdi8TdvziquzbrTWY7mXcMxCxRxOi/a7sNyHn4irY9SKtQcDhIPV6
I19r3V1FQHEDu9NIfM4ctlwd4spX5qtLjm2SRGE2mSCaT+W4rwRUGNKa3yXB6JJhhPpyPUoKu1ZQ
2vM0UKZx7gjz4Fw14POFemj8PFEFbxJurUJfWdStsRw5cl5eBXMCok/AW1y313JIiT3IEuHmzD5b
aS3V8rWRKfQgu4OZBzIVG2ErwYXUWhHjVGs8hBZuaMnMX5RJg8SPyVNNb9QQc6mB411I/GGSD5hN
IPsF2DGKUUZGb7EJoq0Nq4LiQr7S0uo6EVXw5nL6XtRS44RwvVQlvJNSTwjH605/kSrSZ5rwNcuK
V60T/Sp3O6FaDwoNDMPa5rrsJ0qwMlstupcuNa5mPVboq+i7WLDgvTMot+Lab63K++9usRZDRkAZ
S9tNJijih9X1l/agTPjVksr28xb7yx18n+OIv+l0/pZiQAMk+EN7EK2JLitsbBoTxk9aExFoEP+C
LuQv7i6THfl3ltC/VJqwU32qLGQ0MD+8boNd/sejfjTWyP2AgqB8XaGBNex5FR5VP95UXuVNZFgc
F/vOyXBjTLjh6rwzkSl2DMDlc3JxYgsEjp2ZuzbubGl/IbXwm4XwdoP069C2JyNjt1gvXN2ELjuq
+dXioEaNwZhh3oVn/usKf/YyqSDGjl+PobYifXG79AMXURXsjiWL6QAyUHQep9y7NOeZG2nu3+ZX
lVNe6O17V2QOYtfEjqsz53zSbR99gHGUkA06r7PzdMyP8308Rs6CQtBX2DCXacx7t4t83eVPiQ+I
r4vbrPfhppXH7K04bbtbfaW8KC/mqkIUsNlqLYdhYmtXzULcDdGI3dS2dP9y59Dnr3bKyXIxpm9r
fNLL9AdDrx1/8yf/B8W96GR1HCCIaRfU6z+gZy0C5X9xpPx6B38cWXE14nTBTInbBXfJD0dWEP2M
6vlyUitjTvmz3Y52i3OzanB8prMuLorg34+sjEwVmRodeetyjjP+lSNFln6di/74yrG//PyNEhtD
yLSaVlJiXjR37tTDpZHcuLl4fV1v+wTleIghpQ9pcZ/NUHXl2fKCAMtwf6HnPIgvTTVuhmzeyxq+
/NpkY+9TPx0AKIomm50h4bHvpS91fnlvYxURKP1bLZNeU0iDWvR2AT5od1V4lWQFVKU2vU8u1aZp
ZkSksNhDo0Q0S2OtyMaNKNJPqMFWpNJRAvgUxG5CtKk8X+Vhc9XnJd+ihGD0IMCe3u6icWvWxp1a
o+gdk81s9aMj5VNuT1VMHkm8VqNo01rDxQ6SnJLc+gphsnOCVt4KUfRshvWmis1XsTV9M2NDryd9
1WltuKOTQdWbbC5h7sYBoJMsWEnp3DiBSthOwkxCBqFojfImzgRXbNqVUejWndXVd4MiHQytOVVB
ZXDeRF2crMlFwBCDvjLPztaIW7Sr3zve/TYwMKQHdkQrZ9sOA1jws5oIiHtrAispMjhjzYAW5C59
1fP+KpSM9WRg7CBxLZ6VtZHnTA70O7FjKhoh/apjZZXJ0aHGjbhtVWhjdEHKEAFG0K8vwZum5WvK
qy1s77d4LFVyY3pPEn3TWKYFAZEzmhhvC/WyxYfhGPPdWEmyHQnSTRcZq6ALT4oungRmpVNUrXgz
nNwMbjsmEI0hY0ZdLhD8rmqpPI8hEZkBHVlBE1eBjDQ1DXHL1UpOPrhCEErOUSWQcQxKaX/I8hFF
bCZeK4NXyx1B9lw0oQJXTZ5lXIvGPqbOqYzB78pcXAcj+S6CWCebdJC7ja4+N2Gz0rlHuY3gEreP
QiS/WVmWQdw0scGmGvwvWfQLlUGKWJYPGP5A8wSbLiZ3JX8MA1KWkv3/TYEZl3WS4epoC14LvJ/y
CjCcT4fBzEnvefk/GRU/hlkKl9k6Wzp/A89pK9M9X8xYpDmZTexOxr2S/WdXW8aEnCSWrLmlt0nU
5t+dXgxdwPrw8+nlL+7g+2prkCtBTAE1/Yf97weuIc1SU2SaujQJkE8tHMvfe6Lqb8w8KdlV+qif
ouzU3xbHnqQb0M4AMf47pewvi+1CvkLosgSLqoDJFoDij8cXqwGte8mpzUUwu4ZZFi5UXKZEtKgy
g4BaoxCcsY43Zf3/3J1HkuTYFWU3RNCgxRTCtQgXISewUAmtNWa9pl5CW++rD7JIdmUVyTYOm8wq
mmVlpEe4A/j/v/fuPfe9UpsbfarD7z66f9IsxaT8hxPUz49ukdswedXoEPyhWRqx/+VSF1osw8hb
9OIgCee4kjdajZiwTVj4pHuu+2vZ3FcBBx/9i3if1cQ00YgwlBs1gZJ1euhqkpuyaMSe1wQYtPv1
NNWgkqLAjimLkkZ1pXhCFRE5fpp61aCetBJCjZ7lZ3WsAXSMKjKHMLvVGjlXjQ8yNafTRjexak7D
mHwozeTNY/ao0TQ06Lg4RUtHN+2ybzq7Zy2kmTzN44ec1M7Y1DuzQgHmN+UqU4q7VutgIE1WIPBC
lfFRmxKnG8HP3CmLzXUgorztsp0qJKs+z86xvxgo/cQraPKVRn6OBZq/1eIWwyXoKKpwbRtAjAE2
BpAoct4BzWWOmQ3FNg8/SkU8JGJ4TqzwTHIr9SfdiQa6sDIXa0G9mTHTFUFn3Tk34jIIfYnKTzZ2
O2SMJhX4q4LPuOrcoEdlMe396GNW2IF7V6cBu6kjnflo6xfke2Fcp2vqgxgzGoJSLQpJMNmnSpG3
hZST15YpazXtT8OEj3kOLzVZbSDBZhxqooVCFNkyQAIC92z4jVdlvuGuX1lzfs4N3asa9RP/RkOH
G2dkptijkd4U7TkS+03nz/aUWiRyKcM5UnvaA7M7NSUjTTlaVXQ71Kl0NaU9ZTq6WwUbTQx4uYtq
/PXlWwROd4wHKGM+veA69T+7eMahEi3Qy6kvV0nDBRoK+SnWG2tFKNxdJb6ZYX9jBUddF7a474KJ
OVxV1I4FFGFx9E3idxoiXS7yZRzOdq9Ou5jgcK2G4Vm0uxwr2yw+Jqa/S3uY25pBB6y8y+XiDd01
bQmbsuByhoJtYrAHlU1jwnyc+9Ht45tQlWuomF7aM+zTuvXSGjKj77Ei1jxV4Lx9TKPshtJ1iAVb
kdunRuRZlkiPrbjufFDkOOfwScoW1LXmRf5mrrK9ELyqU7EywVn6wbgt8mLbz6nX68JJkCRP0hZv
ykSVUvbM+nQVBXvFbFNQqns1VeuccaVsVqspo89llSCS83U6oUCr1bdQNDghzNFDqKTO6Cv3aYwu
XdbAZkP7OKf6W2V9Ka20zbo7LcRbN9BIq8UXX2QcXgM8H3OLbDf0QfBAE5MXm0L/QZYzt9O3IdSG
ICeozTq3Pt8vqfsVtOKnfMxvpUxa5fihkVDdlg/p/Fpp6aYy4n1aBY91jNlQOxgGoJ1M28p5dWzV
8ABU2jFoCSTUcnrsr4QQOd48oDsQbOgdhP+J0U2qerezqlWGBRmex3gHWo0MQWTWkjUvYqheC6ll
4DgeuglBe7a0fpTwkA3zZuwr3NQMwmPpkjKihu/qDjpzCkNIXSGR6Ij5ezFAO5pPXkCWm4n8SPE/
/fIltk4jyVJliu5Up/E/Q1DYZ7RmNHjiRRPv6/JbGf2BtcQ8JdLsAMk+F/XIM8BTpGLOUcs6oCOC
byB9tJKPvs69bniM/IBWx61vg5sQbgONSMTmIqmix6V2/WgN55U7ZpXqzS7s0qOZMKxRgnwg+zDb
6GLznhWlvBnNbNOnXFQhpfvVZOGrNHAQDzn32JmQfvqzLLoYsWGsau5YHSOCEJucsIYG/dw2YCL2
2pTAB6NgX9W9k0b9jvbYCji513Cd/QqEvcj4Klh3gUhL6aIFz8iIjmWa2oEIsS04T+bEOTBdx/WA
i4BGc/sOg2qlQWhAq2NmRHoJRuoGivStxuqtD6rtzE+tCqWbwKRQCmR+U08AYuksIFZlRhrgY5fm
ODv442Mhyok7peV33kvPmP0NT9cjLBUaMPNS2XfW/NwkI3aJzotqx/TT50zOIBRp9YkSbz20+d7s
ngIpEd3BfJvH+jtoWZRLKbuoWuH0TQNq/zSDjk2y4DyaNxPLeqnR+zKSjcAhPssNYROmJrpMQx7d
MG6ffHNc62Ya260oPM0GuYyVIV2stDlEybvvG6Hzl0CNYjls2Flr8i6S7nHobn9RkiYVSBBiGe4P
A3GGVXpqIt3OzXU6XgSRLlyw4qde/aUg4mA0Q27wmQe/jtYlsH+Y/dPzX2ZJmwnMpkbzadtH8NzE
1z49/YUEG6muKv77jGbGonMqCu5/b0cM89TCIicVCsCDTOfoXw+dcF9h1Pr1TPnTnPLrC/yjI0Yb
jPEQ+n2mTsts/G9Dp8V9Beya8yQ6vcVs9X+PlEsMlcxcHk/UPzFfEXDD4Q9MNiZhjqj/AZt20eT9
Mmv/w4+t/GHcI6eSj0GXXu8L+i0aYscjcDD5NX8dt+cImf2W5Z+mkYmTFeApQWb8EhDEIj0NV6vC
OTPG8QYvvYs/Bq+yz82l+mbxQMo823W3/5Dsjzf2yLV0Bhh2lvbNoyGiFXKgEqyyy/CNyJavjP0X
C3aKoF6UOw6Sj+l52k97NKElCMH/V/wUa+C/f9N/1AjKSmlGdcSb3rsuEEe8Qtp5IXQfasIO1gqe
lUWhe7mwWV5eEvtrg+pm/1unC4IaRwkXhSr2mNi5STZhFPZKUR+1fV28nBV9fSeH4QWAj+1Ou96l
vlthw9ysBXxVCHVBri0q3p9qbepnO3zgcwa6h89ne7RsaaUhLpZc3Xk7AiLiilT2x30buoK3eEH5
+PeB91kvLl7PAzxIR2L9kNpYgRRU27n3+LgAJlU73T8fTiekxombOO3++xPTgzQP8KzH3yaG/41d
OsWiXcaDRrsMp6HG8/avn3G4MVQ4f3jG//wC/3jGwYXplEsGNkvj9wFR4l+5/+iLWeQpQoJRefr/
XjcCm9EpJZke/0FOAzYGej7Db5OCchk6S//JM87Y/I/3+/JzI8CVIPIvDqRFcPO7wbLAOVAlkQUg
F9iYIlyjYHMauC1mjbwie1Kj4NIEwcr87lRbm12hGW1adetmfM/mj0q8D/kmbKE+VjTJjM80XGdX
UbvEr5a1jQdcNPRRHhp23veGXdAnlVx0gx/sYvyTaa9JEy96CWVVwZEXM0fS6ZEM7SbbFTuEkPxS
NoR47gUofPLD8GrAB+YZA7cKCfZV/Zpe/Q5JiVMxTuYAoR4tlpZw1YVPffckkeaZAZTyPabKcbAP
tSdJZYmyJWvbhp6abArx2KZXvdqL40dMjnq6ytrDJB6b9LliLRooMXr9K5Evltm7bIiEwig2spSw
IFeHkoODVlDXrlow9vOPCsS1/lmsoL92NO4zMpqjjknfySTZZqnJrMFJt8VTHT6KiJaUondaqtXs
oLZkvKj9NUdQWsqHYD9qT520GYPvRuRUYXitScfvRys4KnYQDo+6+lAoqJNhZO7GbEUekSEA9nq0
qnYfRN9yuCn6c5uGrjH8yJtnKmMqhGchOvvtORnuc7eaDK8YXgW4jYy9BGhXOXSaXt62WuqZ4kBS
9rUEnDuKBAMqrpa7gFnynIjUVnw1ffDj0ioGNFeDtfMgi6ToX6OXeTr6DaIfu5xMzywFOxYDV0XH
DBTHsWJ0RA+MPWNqedFNCzdML1p7CmEfCNFl4BUsOAj7vn4WO7e2LilJI4n+UIAheZS0Ix9lsZui
tSJSCe3l1kWybESvoIlSSKjRXhTWoXkX6IXBGnstmfpJlmtBwM1cved+i5wB8Q2nZ/OrHJFUQtlB
ClpReiXtLlWSlaoxJlVfMlFyDMPrUl5Yx8WvYBlGTpx/z9atAj4qwu7DDKLSfoAedBqnzE6v0Vev
Iy49tsKtNF+4pZptMz3rxLNoqDXqTVyvWipk5Dy0nLvsLN7EGwgyBEHbUVE3YXLRTp2wKdKPItAP
83Q1o30+fo7VreKycJy0vuXtkomNfTbbS4DruBEFKkibKAIE1JF6RWmcFVQ800MNxAiRbIHY2aKY
fA7BqQ3CKp2ynSw9mfOSa/0DGk9GwPLEYGgRC7fvHQdlQ7xb86X0Sm5fn3jTVw7HnYFU9CNsvwXo
vjRm0d2O6xI6TC2Il4gWcTWEh2CcnI7hNyX6vs9FQiVWbXlIox8dVWWTPyi3fmqdQojXHDDVsrUn
TeRoiWBXXfUM5EPlCy3YpJGnagxe32yTU6zdRXbD/r3OkH3vWz7nibFyMO8lRHe0JzLjYnQ9Jbm5
LtuzAgo63IiI+RGWLfng9gy1TyBxA0qG6E66iwR/yL9mnerWZk1Q/RdCGgYk9s06q1fgbDFlV9rK
Skyba06hm00eJctMp4Dgr9Fpak9uN0P1mqdbSdnn0ksN8XHe057p89XkExNEWrwxuBweEtntTUeZ
vAV+ZNKqdlS+uwqqwhUhLvKNOFK8zz+Chwlw+ginfCHJqvbzAq0gA5RDBpZDY62thaOmbCNpTy8T
w/ZF2UnJc3cj1kbtLj74PPTcFnd6jRRgm4uP002ZL7FxQxIIvLAEa6VWrpFALnJkbFDdHSgUAm1J
cOuYmXi39fs1pd8UeSZ4ylugI6tIvZZUDNmn8runNOsd1XflY40wPhxuGQ6cmnidBzfvibFPPWhT
erkp430HE8sXG7dEtpzou/krkLy8OWdQ63qPLBA5fS2kH00J/m75cWqLCMCjGHlaiH3gDu1YPsZ4
HOAjiuMpM7jlfgjqdihJ/hKOomKztJPtlQl2X9505WEUHeFdeCo+g4N2BLzFntUvDJT2B5/t0AFj
ISad/yMufbG/E/eULlHlxtsS5859rc22+qWWNvcHD5CRHHM4LiLI8ztK+Y6+umHTCOKryKTnewHe
U2cc7iuRdpawJvaq6RhW2cpjAxWl/5471yd9AS4uMj/RRlIzCY6EnFHp0OQTXobxLERGf1GNnUF2
HH9SjmyBHwk8tYbEBjwOZR+eYH96ZuGyC+fpvlVW6iYx4sNMc69pvxPsg9Z+gCXpW/eeI+Rbe+ke
xtN0X0xX6l59jtTHOdzwT3HjtxumIjoXTMQC27nSukodGnSoE1kbSihqckuwymM5eAa1o8y1rLS7
POOiYD/C55rvsnY1Kw+Z7vnDoU6uurIuai8ZzyGKi8ZVdVvp6eWulPw8RR9sWeoSOcMkhn2XBVEH
c0XfweYRihYoKNlhoH5QjllOineNWTJSMehr1wE4+sd8y19UGr7jS7bv+z23Dr0BRDBlsVJ6b+ZR
pkQNCjePPV30stIb6eyO61G+VeY96Biwv1ZM0nrWhMJ4reGVUW/jcOSgzFXN7Fy1kaDjJMt1x3r1
/3sRicjPUG8rGiNgpITLQfZfH3VFNJR/tpz/6QX+dtRFAS5Sm1qGoi8er6VS/k1DiVF3kQxSz5qS
SOiUSIX896Mu9SzH42V0IkkAQH4dSIOZQk1OqiQF76J6/A/q2Z+pLX8oaHnDnMXJm8c1jN7j17Nu
Zw20juGZubSrSg4Dg7xt5mBVgLFDCe+q8ZFNQbmnCHNFDFccKzk+gp5Pr22+al/lo0Y/thgOAU/s
axs+8Aeo1FhUrZ7J7lcakdNoFbbQl3bNq5Jdqh+M4UXQn0ahsfnSXrpBNaeVJ0gkD+7abttvo01D
2O91kNfhmTmqORmvHX6Wr9T/9lEmD/2q0ujBenrqWT7lIGZcVbxofXJWP7rnjicovol+CmoIuFD8
VSDBLte1tjPCe878pGUyGZq3Nofkln9J8U7S4RLVDXCG/jYU7Tri2RIds4FmvJ4xmMrXilabqPD4
2MogQXazp6fwle4r/47dBoRiwpkK2OL0GBkM0mtvjJ0g2C3k/oXaT60OhqJwyJXD5sxXuPSObZNe
phsirDtM3bU/WPZ1alRbz98DXqnvG1tGB276VyU61+lLGFicZgLedwCR+FKzzb8ADhwoVPGvvoud
B7O4nlxW4rLzGAILFhOf9yDidMVo1ZffqhYCCbJ380tyk6LDY7Umw8TtM6IQFD13zcR/jBhuxGH8
Gkbqh1YxIk7SdXudRBvsK/5dbeNbayZqkexqzYEtJuhtlm1ZfyrFnQkLgwOTytksfQ9yJ42PjLbi
al9M2nbMn1QacJHMxEMrEd6tZYVSIvkR87siEC4pRyKSpeajP+z79so0t9sU6jF51qX+Mwyf6+6u
uUbTs25tSq56+1p5Be9tN9aeUZ9Rf4aqlw3Tyn9sP2vyUJ5647H0j0HlCPEbYblpu0s4dEzOhJQJ
pd5LyLGV81b90kZvmes/1nRiBLovtAk8yFNP0g9Oq4A+BlcsbJZR3ERYiSThoaZ1j5AoF7egN/mH
3NSWprTFyn5RpWxTBNLTRs6ONee2cJPcsNwJgh1xgLDuBW4EmAn/zY1D0HYySyGG2J/6nH+z0sqC
saADfpXS4Yv99QX+sdIuUnRmy0jW4SMtrYN/rLSgZhV6CjCYEMhpv6y0IMwUpHT0ImQaEfQCfif9
0WRWWnoO9AhQsv9HK+0/a6ItjQvW858uoqXp8LumgtHmtdkOePCFTbVbfOx3msv2yb7aWyazyMJu
749/CyP/l4w4TVqW719l3b//tBiG//pd+7YZzUAEN33EYM/yUzjbI4y4pXWJj/PQu+IPig7c9/oa
GNxWf+uQEJEmbcsX9VKuxPWSr4Mk1Q63e54rR7QJzHL1U7XR4E0toVv0PbxpzWpHk28TrCZb36SF
kz8KJN5IxPMY2xWne8JfAnCtv619BL3mUDLJEkkf9d2XuatJZDmCcHKvexZBIgJX15+yvvqgvQqb
+Otpye4Knft5doGpEz+y1ESgJYp34Rydwrtxlj4Rr567HWO4tbLdG264lnkdcoJt7eFHYu9wDtLy
01egsx8ar3VbcFftkttD85UICEfezfttYH/b8d1cA2gIzrVbr2/hlsrZxh/Prxr8m3APjyIX7kO7
J/AHwsg2Ojs/jKCPKOrIQ34ZnixIbtWpuJ4rm+7hvWDlR/r+85ey4a2vynPinQPm2USAbGP3gx5y
z7v5IOhM4sbg700n7MbsHLF7Z70j7qV9ttkTssfAnj8ID5H2+AHSc3VklnzW9tbzW3FaiFgwwu3G
IV1opW2Ysg0P2RH6wRvIUo6JdESb9SrzmKuwkzHEVWibdtfmKrmou+sv9R1LpW0rz8nbvC+O4c1/
8N36WbtK1/laevrhOTgob/NlvnSASqHNgxBDsc2R9TV+lrf5xt+QY/XC/JzQ8e6VMNKVeJbW3Uoi
CgX5EVVdaWMx1sYdAT1LSxinNZzFHzf6AZv2oj2ObxLz5QofJdGrATWWTR0E4exe2xhnrbW5alVX
8XyyqapD+wyZ7M4I9Nk6Co/yTb2Hz/S+vozryMZp95tFT5qtlzfx25sPbFSkK/1A3s6ecf9ZUJ1k
/yYeBWg4r5xF+JZgq/ydthpO1h5zeEM0EJKw4ajQfEu8bNetl9abZK8iOzlM57VypNdPcTY6+RPk
sG5aSTVC02w7O8wr3eGwe31XD/U7b9paO+lmoYJ8iqRslHTMuNICgSG0Sl5n93tZDPqHiDvlenzh
WWCUsH4F0kgSWPeAQRRxqfEUQEv+nrMN6F/lUTritnVy6jFv2lrffHLtZX6zot2ggDbcmOY1ixoy
Kr8IjnIeO5uMnHJdrn938v0nChf5T71SzqL/dznGAvnrAlPhShKUZllg6sNxtTpfvwNvfaUlY6/t
zeV24+r+++9oLCOWf7ek/WEhrZQ0sOZ2+Y7LJEJ1FMYDdyLm1pS4DvLEVfVjOWAtC1zPY45+AJRI
Z7uYKMK1dVe2Aga+XfiClHF53iIIIZnzGazVe7nPHOu0TR6vxfqqpJft6HlMCpAZHJXvx3jTn9IN
lPDSUel1HYRde5Qemc6cSeda3cqFBLP+7c3+Nw4LQFcxKjAlhFuUEYtV7F/v65oKZJ475dd9/U8v
8Nu+LpFRqZsaIHn0Yn/w3YLWYDqBuE1EdGhyp/y9gJL+CuBIl+Eo67jEfs+Y1/gjyi3S1NGGKVjf
/jNml/bnfZ2fW0fVi3iYgN9lXPn7fV3Sg5DCEoS5T3yQ8mJKS8rYFtqFcR5XLSlVPza7F2F7usSP
BslUhquesPxvFW7WBen7c3M8FqcjQXENszWS0zwRqKGyGt3z2+wm5Q4uAGqgnRTvL/UnIVjSiqbQ
SrIfWNZ+rupX6C9kEC4bzXfCfpau8lW2YwXJnOFBBJP3kAHiaUg4W35Fa1t8ULeL4j45ks60BwaE
YEVynvt6BbymDZ0DYSx5/wgq9TnFEwJcwQlPB9K2HdPWdpIHZX0T70qn153k3B7TnbrJQFa/hvuF
hEuf29s1+/fmebPwaPLHYcPB4PK7G+afLTxL6s0f1oFfbpilIv/9B09xYmAZLWl5bcTdzFkjO1n2
GzYA5ZwfdLwD4bZbazzhmn0/X6ArrbkCsZ19YMA7xcd4Ha9NT9mSDLiW1yn5n+TDPapvwoe41jbL
30MLy4mG0L9L98xftBZApmU/vbwcGQc5H8spigxRoknPsrNavuaBQ8ZaeGAw8DNaNIEV+fPXsV8Z
9tvLQtl8a+0zV8l3r8uqkzgPltPbnDsIvGNz+t6K23lN3uDr8jk+Nk7O1rXiiJCumnXiRXa2a89n
YViBzXXyVQH0eLavBJA7yrF3XmA7Lq+VyExQT++vDsAhijXnNdsm2wz8Yum18Jbrff0MfOAx8ELI
k0yBqE+rFc1W/ppXQ3jLHceDGgxeN3/S+YKWxCcE6CS5QYRM+W4J4WXkf706J/4HCNfaKc6pWvEd
OAMcyj1R93cJ8Zo77kd+IG8Z176+wjm4ap501NAIuqi76SOu/b3ixRtOZXdgD/slAfEdmr3zClPp
9YCsfW28Crh8b433Mu1e4ofoKq1k58hVAbb7XEnOU/MssKQr25931//H6+77VxZx4zRtHX22v185
6RstBMJ/K+r93//jf/3PrzmJvv/5X/xb/YThaOkB/TZCJRSMWuJvbl/zryLrqIjMF63HL2EemvxX
VlcC5C1GtosBlp/j7/XT4lJiO2AyK8Mywu7xn9RPLM1/1l6QJsIsGlITAlT4SL8+8ElkhmXhQxJJ
WxQ/Y1zukjjbDjKntqRAqDgnhBv5+l5JrcELJDI/MI4TytQpW8Ss5qqMp1Ou1VdCbSq0PcSxxR9d
HEurUgoVW+45L07Pqap7ssIga47y3tGKJrctzTdXTUKM1diKV0PAUGCcRTl7CxriZ4RZvFoMoLKE
fkjG8MkqT9rIalLoT9GsITmtGYUOPwLwtGXUbKZx8Ky+/xCq7CMSq8JrCQYK/OwWVi0o36BGQJcl
9HbP82h1D3oGj1VvPsekbL1ATTfNPLNUROIyv1AIWg1UFPRqZtdy/l2EkUnC7y0oSz6JbKBl4TfX
PE8iUDcSI6EBC1Yaw3ctxHvazLgNQrW8QWdo3LZCBugP2gOnPYAj6XCNyvgzluGWiCVTsWiozl01
60SfxCezq3wmlMlLXdcPwUzXXs3yyQkSU1njlkVBmaC3oxeeSSLxW1P8nMUR2sGMEVIXPgiJb+6S
QjJ35SbWKvYkvV1bwTAhLLVwEYz5QyiS6KNVU7wqp8ZW5+ZTLRQ4Lpb2PQr6w5wZGBVDCi2pU70m
BboUdPjERkaUfguVwQ8ZNViUEaOoQ3Ayu8ENo36mxS/4gHCW8JKmWOsq6Ic0A5qUtXtxGXPFSYjP
sl6Una2jlyagF60wdhPk8FQOerZFxbDLjNRdS2diIHYCtTEyW0cT2IrUEECMPLnQiERn4H0Qn6Lf
RnEmbrdKS0erFNOWUqJ/+TtevMg/q4rEJWN8LFUGLJUJPj+lQDOQCdsWUj5Ji05jsgxYO84UHIOY
3vQKXHm9f5cjrXaHGr3lkMC6CuPZmUXilcrgUyh9dT/Q4OwRTThxWwCJUBh2hnKJHG6WDo1PjggZ
cSXzSbsNDeQ6AwpVclF4bEb1UJhy8pAJP2pRbVwtaVUnDRuGcuyHqaDR3jTRiZvCwbIirLeZts+t
VHanoXgt5Hhd6yFbTT3xQzFfFpLAFczhmb7rt9wuKMR8geGEo5fFVKlaJWPn+UmeMHPUERkxjK1M
6lNxzwcGrwodtsyfR0ce4lfZl5+yajBcU94VUsWAMWp59JtYpofJlFoBLT0PYgnqnU5vKgsXc6YK
L0qD2ddA16GcHjrLus5KuJCU+CR7rVnsWI9mOSjcHgVy4QaeVz5GaMMLPiSLkBTsveUDNk2a0UV4
kXuMJVLLN2e+O9XaG5LvFKQI70FMtauBSX3t85hJbYIvUpOJBanjymm1+Rvf+8ZX/EeA5fFpiDEz
1Ytqu0646GJqcWHnXN1MlXWbM4JDJiuFglYSftBpZmXrCveyrzO31uM9jwjTRSWFcJLmxQJVKwcy
6SpTaflNvVZU0m/mBv5UHgHuSisql0oZL8GM2RrDM/EEilgc5uY85DRQpal8GeamsRMJW303QS/T
SRdIrM4t0bE7eZdR1iqBK2v0L2eZ5o/Pkx6qId4jYabiqsAURfI+ifzvtC5us8qTMCgi4lE1ru+T
r7JiqnuC+jJvGgvflhNkzqJ4zgzfIlbPENZF4Mx1NZ+TOJGJ5cuRE0TnKuD79XV1rNUwczRt8AGB
DCrr/DWrmhLtckOne2hP/gIfCYZs5UvFt1oBLEAyymuoBqO3ppyexryBcDeb3AKKjE43BjpWy+He
4F33RUz7qB+cvGoLT5wqFAMyk9WwZo4sZWhwYLasRRIAmUJO/mrugkNg+iyHub7SsD1N7Cu2XpW2
OKsWlCt6Q2MT1k4063gnALDQPedaBsNVbYetUjJXb5WJKYDAmB3zPtYsdBypEH8a6niZQ043NMoB
/2q4y7F7yeWm6nJGxboEjcyABUY9EjvJY9DiUetb/6oq6UcrJhehzEYPrf6mMViTwppFt+zzaZUq
XjQwT9YbBuCZKaB180HyBGNZOJoq05FBUuu0ukRSlI+ewqyJse2SwFEGgFpDXtEWqwvBTsxoG5r8
p9rCNMtPgkwg8x11yBEyVsBv1CpmeZ0MuxnZBgx8FKPw3CjkxQUQbUTuK2cY52Ddl+JjMZHw09OZ
Xc+6GTFHMUe7zVOP/fcu6hVj6MEKvCFXb1YGOyMVZa5L1wDUszaqNQSb3ucK9YrcMXhl0lQQfeUl
/TOEPbSK5lOXYQBI0qp29SIB8p0bbr9Io2Ua+mKZoZkUVDbUvHttOmVYl+FUEPquupPmczaVCPT2
B/aslF2jVjRPLDtCTdJLEsB0zfVhN1T5azUWqq2OzTGe9OdZ6jYyc799VM2frQbUJ2zZn2M/IoIk
zQ+FpK1H/I9+w1EmR1ftjvx4LlJ8hs9DOO0EjdarkFGapHnvtem9MeMfVME4PgL/oRHwpVhVinFg
JGA9VrSPWZCDtYQaxGsDjdFWBCu/1q13w+igMpeiuMIbFKYyoiPdoiQdG4BMyt4Us3aDU3ZvRkrm
zkpMu22aHbHnjZv10iCUe8ZPrKoztgBmxaQVykIfuNJU+G4lPRELRosyAcZYouUuhAxBmI5sQR9e
2B+ywyzr22QUyPvQkvNgsIaI9VS59Qw5ZCZpyh9UVAHw57qyIqeq6S6D369yq2Y5VgyHaFHLVcxE
YcTChMppeklZj010nIpOdcZsJmgTelQyS8Y2SWSmUFEc7wS0U5GFLSYzQmXTGzHhhkL0w890pPbB
Oiy2fvw5T4jeWIhgC07Jh1YbtDfDLvL6pAVx3ySIrcJ63XUaGdZqxjxLgtMWRLsqTHdtU74b6lCv
OEEfhCn5JoGqXwf1rJ1iyVP8ERkOHUj0XiSLse727eyDlWo8OQap6+vlNx9EMcgzIj+6qMXE2tKE
X0qDJAKjCqBDLokuzqtBUAtbCatklzYhvVuSiQ5h3zGSKqXOhqDxnEvcqHnS7IokhbkRIA7sqh+Z
AEM+yFjIO/0UBtODbmXFweDhWPu9iHlBatWj1pzMOjS3EUegXVUz0axnOuadQDBaEYgM+CoicsyQ
H0dmGyrZyNIFn5NZ9LIb8jBD/AS5YH5kpXxSRvQOQfCeztxwWSx8pWPLlKsPRfQQd9nAsWL44BWJ
dumLgbvPBF8oJBkJCwbjhRaE4VB2u9lHDxm0iBX6iJAxJXjP2+Yx962XrJpeLCUj1E2xCOCT0RKO
BTd9bElIHVkk61yTbFvufBNTgxp5Y96erCZER6Ti8O2ZMPc1R6d0LEmHGeJ1m5jMJHK0awPuL22s
GBRH9VaotMAJJxPLkiEtt5BxKU3m1KMGCV0xfVQdCAEZPaXoJjjqzRaMs7jf6XH1oKZMx2HFMPJI
mnXQSXRTqoDZTja6kRG0aNam556I2bXe3IlE+zQjXbflooR80tNwKbIU+V0uTqvGkG5JRcR3BBBw
0JNtHLNewNoCtp5kbq8WtC0HTsZKK9tzHZGvmUBEm8cnMc/3Yj7uQkO+p0aKbWWu8F8HTB+bFOmO
jOCnn6ctCx/Grrpot53eHbJcJEMv4ERdGu2K2WpFhr38qQ3zd5eoMDORya7SohvtAZWA37UQKrus
JOMz9vym+kzjQnLFGe5SIsZe7Gtn3+Ak00w0aaM8hrHcsOo2erY3aqiFZsd1CTPlS8EzYqmKfJAR
ncqLF1j7P8Sdx5LlyrWe30Xji4iESZgISYPtfXk7QXRVd8MDCZNwT68P55LBe44oShxpxuaprt4G
SKz1W2AuhS9v7qW7wRvw1iT4NhrGPclGgowmqDe+TPFIdahd27EZ1sJOrV2ghp2by0td0drqqOGe
owk7ZLoXDtPxmCW41FHstVP+1UfYyXIr+ao7eTN1Zm1HQkYtba9qx4Chb4YNJjt/k2Qu73c0YfzJ
uHWGH3Zao+lN6rcpyzXHVrhyao3FUaAUDVzG2qBHi1dHk94QiEO/cLbNcNCsjJZfVLs81nRxw2v3
EtvJ78xEbpXYqbdq7rRlZxtRZL+ZDd5Vx0+H3nhsEv998M0e05h8Cets0w1o1kIJ9+ZQ+cs4U+9R
dKJAHuEOhKaGLgScwQd7SAk93PQVhcPKq0nNM1ya+hBblVFyMQlm6l1eqGwnTTtf+mkYSGEDK37r
ir6HHp/dI8l1J9sNnR0D3tHBn9j1U7i03pmIGtJHW2b+BlVuCYWPuC4LvW3ooSarwuTTchn2s4qR
3UAzVo5dRIRAb2yDLn7WHP5zENEAXxMVNAu0Sz0bWj8Y8yYcC1I0fZLIw8DQSD6QT4lyZ0Z8RPnM
1Vq3OUf2cl0hrtyIjPIMw8LDVYykusZJMK5DMxkP2ZIsJItouGH99mDzhSgjdgh7EZtM7WYOD70Z
U3LsyktR1N66rqOPWE7FxvG+tE8HZsA4bivB8LKsPmEZ+KuKaFSHcMK6Lm9j9G74TnEwvLYm2LVK
yBxhikDX2Qaovag9ndeOpw+zrvSWs4xgWdvUm4IklY0m9NAlBsDSwGNV5Wj0NQX9ImJ8Ncaea04w
Ia7Z9NFM9n5L0NMEYzrUWxVybuGNg4zAmuunk7WbKCNNgnCHr2/6mRYoiPOK1q0sMe78WLzWNFmc
Y7IQT8rMylWLQnXl99O8L9JpvBNRQiKsxD2RzEh6dPjRYy/d1mlIeJWF7W5NBi+zsYOwOdabDr8b
SjwJ0JH9rqfiPp4SNutOG+vAKbkpUEiDMgT08vLRjkXUnHvfMZDPpDE+RDymKgjfs1E8RgGxU1kn
4Gr4sqK6ILNYoT+rw/bOxmFAySatq8r3V5yxiCtFTZOLUu9hNj3M6dJL3y9mwY6tKPHR5PgeWE4X
9ZR9d2+JVbxlfsv4MPUg1hp7t/vJ+xKb0mo9xJnbIRawN3px/3rscz15AbFmhrWzn1EYlGuzGBjk
POuzZT0POo+aDdKa1yP5AhhX9TkneYTplM6gMEMraiwXUu4em9EnGIYSQ6SEIZrjydjEZXtB+Ry4
zi/KV5OA76AYpbMRZf3iKhj1ysKi6o3siF57blV7G8Nx3ncEVmdq4v62mFM9eRSW5vngxE+RDV4q
En1vyCHdcqThJBpwIfpZt6lCRbSwwCzguA+R5gEw3zVj3ZyF6Ch7BcINu/VYBfEhdntUWAQPG/p7
mJP3KTf1ydCHBY5bdWIq1gI7wxrchSl/obQxtK6qPkP2GLbhtrcN49ypHsA65abNw+jOcZ1omyfU
YEY1U2Kfwb26StKindV3jhfGO5K0EMB3mBwU1tewJ9bem9V6HtOXhCorMu0iejUtUr/Q6c9OWF9F
eQxDy/9IjHPoP1fMt1sSQbqVxZaUeAJlsPS6FeEniKQV7e+C3eXVnXOEVrrzdvZPFZOg4i3XVEkK
eFTeepLKdk3Aup6E0OttgR7L7potkxVfpe2f6Qp+cTWdt2oKn4BSIEV8yBAqp5d0FM9ax0UPtz6b
9SouZLHKIlNxJUy/gl6f9OjdirQe74MRAbvH0/VkVZ68V2jCL3MYnrtipHu0bB5iyU5uRDmScVKZ
43NRWNEtMNNhpfOJA6ZX+9GfrlElvueOhoKEJOA2KjxqFGYQHB3ctfP30LUksnn+V4ULtokz7orU
KNf28rjEqppH4D5pQS5e0SDbTQk7t2UH25N32zCbD01kUZfIFqGDaNw4GO9BVmzvYvXusQv1fR3F
BKU7nOAu2FSINmalOVRDPeZH5VBurCbPO9QICgl3QolmDDbe/oFta6x/dm5/c3yzXHvGI+m3wEVD
f+RRWiEFrqj3RXM1ecSQl1w7axzrB4pS2XWj4/AQtDtOzp4uibp6ExmUGpW55Qb70Kr30dNVZDTQ
wrn4Vqp57XrZRzAKItQ7drtQ6T2XD5IH0Lq1MSXHrDV+DE0MvaO44Pg05s3ghQ8kRdCqkJJwFhKW
3SEX2rZTTawyeQgTuJ9XPfduOlCt2werIOgJSnceDUeimKu77xQYa82P46TG5yIL90mK4ocR8aQz
BrK1W+M3YMQAvDHKlZrfS70oxQpiVHAhLO32XmlcMlXeRbkWm7lDvO2eoxRBmmkSHsDXwCA1OcX6
36czrsl3U7XV7+6/LyzId6WAHKK4+0M8+o8/HbaP23/5A9en3fNff+BPv7D9n3/85+gXRRjdjz/9
YVt2CanZ+lczPf5qdf6f//jffvL/9T/+jTR+ntSv//HfVNV2P/J19fNPzAaRZXZAKsmiu3VRfP1R
Sfp/ZqMtHzYa9vBPbPT//gv+wZL4fN0YTemPJX30HyozQXgJ9a9I0BYtMOzJ38loQT60A1PN61rq
YZeg0n9wJMjS+H+gqrG92P+ec22hmv+kjOBFu1DRFjW1ENLeX7QYDSaktjOJXJdBhuA8MPbJXP1f
Ik3MhWX56z/yXz5a6y+0q9sKnotJ65GU5FU4yQLaDWbWNj/edknyWKKfF8Q8EPTD7t5eYxF++03Z
krosP4c+OEr+sFL0Sv9rPhgm6p+8sIWHgiDCtyf/Sg9NcB8j4jsPTD5hskiNrbbvGgdOyCQ+sbEw
OsjSPbdD1uwawxl2fRurTZrrQzGBbKUJJTUurQ5CJMdaydPUo/ocfWDKKmLXR/PhJ+3Fi/RjmsT7
3sNjtsRupjPTfsqYtPHZGpSlvt2hWA2Klk9hJT/JFdgGMWzl0FPLUnzm/k74E/aTryyc3IuJh2Ls
IzpJm/QFhG1JjpcvDaLgrkgeXN/ZVjWH6DR7TCt+sHLDe1fyso3xZ8eZNMj+4mibzaxq8YIoDPut
scRlDOXZsOOPsnepyanqiUywjvcY80ivxo85pfimE8U+6CgMSNKXbqazd9SAL/qBHCd0w/FTiclo
nhEm67k9dHI6ZUV2NZjVTBLIhDkxervmdaCpo7eZ4r2xzJC4ih2ZlP7WauxDYJAyAo7+KZYxyZy3
QDZ3TR8B2GIpGom1iBLTQBSYlJ8R/RVYUNdJnq6XX5khXi4GEgQ00q9lbJjs8NkAIXZAQC3Wds9F
UI6K0K6I1+Dd9DxzsNjcp3nLIz5bBx6lZpFxMp2nObwZUXdIjZYkXmJBg5bug/rMxPHEfHJIq2Dd
uh0Ta7qfM/0FzrKpYm/b9ziFiDBLKnAzlpYueOqbYZ+a0xkxCIvOSuFFSdTDmL8WmfpkWgYy9dlb
5VuhfjbNpxc9lI3DbHsTpX+j+aMU/Q5HnWXW+OAQvZWPs/kwZg+Zui8a/05DNiKzuSZqhur3fihG
uyDpUXdHa2XwXqILIWDBcBeEn5NzR3DIqvG8jdH15wDnTRChd4qTFqjD+TnOv9QYPbjoOsASu1s5
28A10YoJ9yhkuJtilJT9cy9qkLTkODRn7dnHIcrWOO2sALSKaNq5V/ezT1AETrWzDwhXKmag+Ctm
cR8NeTdaxsGwyH3Rlvrpi/JMb8PZj/pDVJ6qIaYJ0yBTzvfT3TTqE2fkrg6Kfe50XyE+rX7RnDca
+ybV9ZVY7KvtYXSTrckDMk65ASnf7BMgKkY4Na1RCX0oWZPAa6HnDpm2u9RnhRKLVxVEqHVhYwOe
7CLVZ4dEt1Viyi3JfquKzPiZ1xpw9JQ+ornk2hPv2g83hyKMkMdvmAYfBvl5/ZTtyXVjty+KTVvO
u86wGXPDbeP8ikwHETrC0YrbfrIQyToYCUoaMbTwd172M/Fybx1IxI7mwNIkmotHWUgb91+h1V9L
PwjpQ+XCkgm6ca7j0VMHAwgw5yLh3KgncS+UeyecntHMfk4cYp3KpPnRttM1WPJjcnZLM8ufWpX8
KgoOLDXnFzP3j11Fy2q/gGT0w7hY9zKS/8ZF3x7gZ2wURFW0HroZxg8InZcfm8XOc35VrbfSPctY
+7CMREx+62jk5jSubXtvqOw2SZKgvAftUFJlDS/SRMTLftw6OIg8zMQCPf96aKwna8aQMCIMNUcf
cyGyuCA55L75USk6fnoWygFtTP9l5+ZZcMpKed/Rb6GA/iCUSa3CJjHR0N2mRFsxdXbvmutOVeR8
uubWGMOTZYQbHxYtS9S2Cs19Yk0roctL5lmnNq02/+H6cyQJ3vPWs2FvTUJHdTg9wfxzuILBhTad
Zs6rTW+AZpt2iwCflP8KfEf0Uf+p5x5RSuJdCuE/d/kx88kkAMxzp1+16aH0pXTUifcNu74l6w/2
0bx8+o+BRB1zGCWPw2rJ84H/Nns6X0hwLkX8k8UYKXU+v/qkHgYq36vwqeIzdMStiNRapeKikTFE
lEX3Dwss9u/Pff9sovv/N7D9axmLK/6lbPAt+ZVn3Kt5+8+kLH/85b9JBoNF/oemn5Tcv6v6/yZl
kaTTL82fZOUjVv2jgvPvY5pNpr1JVyECF9Z4afNa/j6mLZpBC/E+8xWuBQ+R379jukJU89dZhaQS
plOb38joKZb2xv+qXfPiyUnzfKJYGTqrbqb4SOTbicDuDlq5enfCGfZF1+dombF8TjfoPBbkctwV
veVc2vJs1RlMbmWqE6wHIEvIDjsk8kcQBrRQ5MD1jWrurQoA0bYJPI9jEsSMOQHgw2Le6uLilksY
O9Psev4G1W93AaFQxRRt2yajZ6knxRvzAJYBAI4IuMdYEA+lgDxjGeKBNvuzGSGIayTlFOGClXSA
JiSyfVp/oCh5goKdQ3HBV9w/kBYgF6eA76qcXq0rahwWVAagSWzq92BMjXW+4DZZCdaeLlAOkI4G
2skKp2bCAu2pF9wnXBAgsWBBBjdhZjfvyGgyCEzwog68zG9xOGLpECDZ7V2woEsQojDRejq0DYfK
YNc88YX1aDYxBY8z+W4VaCLgn7EfFuyqXFAsr6+DbQ+mupVmtQnUbKyTBfVqgL/CBQYDDtMLLhb8
gZABlaVAZgoFvrepM7ydqZ5A1MLosytsOhAXtG0GdssX/M1bkLhmweSqBZ2L/hOnA7FrW+s1i+J7
vsF4U6qS2BTgvZ0yUgOAG3TLga+dmXEbRAWmgVaznJotD8NgebB16wxMaLVLFxwxmkAUa6BF8HIw
xgVttBfc0QOA7AEiywWRnA1Xb6SgE7rvtIZmHQ55L+d15mCNLpLf4AkZFB8oZ4QqYpsOUXnI9Tuu
85vjTnAfUMULQtotWGmT81gIfTggPbsXB2IAOQYxGNFHuSCtFZDrsGCvIjxkCxZbL6isr7po69sU
qKDanuvh5o+hXGldj4dgiqc1EHIOZdgyfkfAvXWbbFw/xjrrU4NVLMiwtWDEM2BxAGiM0IK4NLmo
jmIen57P1TUwnqKciWDnwZ3FgkBbfbPhufM8moxlQMgRoL/N/KhmUl9BsCFBPo0F057bzN+awNxi
wbudBfmOgcAlkbogjBjCoyx/0J57tBa8XC/A+YKgtwuW7gOqN7MuD26YfwaNo7d6Qd4FELwpVHJx
bUwleeHtKmB6veD1yYLcc0otfyMD/QTVd4D3CUokx29B/P2A/ifPEQSpcWfXP/raw4tobNuUx+6E
7YqUxk5AgIrhnlh9ynHcy9jT8t4jsvGjYVhbLfyK8KpiwxjTkCavsMQEJmhjOj+UlftmRLQ7xAoE
sEMQsbAyqJuv4cLTOHyYCcQN3WnDxl+4nA5Sp1nYnXThebqF8QmXb8f2kMgJFDALK1Qs/JABUZRC
GA2mUhQSwCGNkEnFwiqxINu7fmGaXCinyHcWRqnemFG/a10iugquerCR4TJOQ3ecF+5KQ2KZPFub
hdUaF34rXJguFS9h9wnmHPYV363O0/g6L9wYYAh+n27ktBWUZnUtlu8EGDfy2kO2sGtVVRwZjvYt
l/9JRM6TszBx9KfzMws7Zy48naA9Y2WWxTee8NQq8/2szLepzDu0h9SUWUDX8cL79X69tzouKCcJ
EUhADtaQhAKyMF1Yw9TjSyO1kQ8+hbjPrIacZP5u6AcPTQ513YE/7rwGrgNx0NFZ2MlhcjZRWoZI
yCDUcyfbjxN3P4C9WMNGr1GFxDhW+V4GqM9+4UCtBo5pUy/MqJ3SSpFAlhL6GO3RShTMrjCpclKL
hEi8V5CsFWRrDuk6QL5W3sja4TYYHdz+5GSdRAfHfRmRopH7sLfDwuPaELo+xC5QRHuW7jNqLrHh
bkIoDQlcLGxwMyU/ZpP4mcy5VdDFeuGN3dA4FY4HvyGDNZoxvpqxi89lE2PocBuLx5k8AnCQcyhP
YJv3zdGbSlz1VBApVPZ91e1am4wMTxsvRl0/msK55Q7HbW1Gh1h6xzk1n7wBTIKC4scgWRJCLeut
Qd7FrU0WJkrJr7LxHgdCN4NYXHoNCRDSOSSpPiKpmLBkvS+FRljCEhfw5VUcUAZf/9zou94yXvy2
fB5luWQckygAt09uZdAcS9k2D2WqvONEicsqVeIajdYb4tzPsso4CIM7lZj7KcxyaDITLQlT66GX
YUs87Lz0HibBntOjXI2N9enB2qkAZ1HIPkz5yLmbOdmtifZI28TmVaGx8QziMywnEKxsw1fDSr8l
8hNZ3cC7LoJxPwTBLm98deYSOZeRrTHt2t/x1A5rl9DSAkFr6qagy6G4aoGII1P6O26785T0p9Sq
L87knn0Hs8yA8MiazuU0yW2ogl2nu30c2t9zVV6mlsAQlANbTSPWqmhIdihSQo7K+cuhpxq93xje
2CHaO3ou3I1dj4D6GdD4Qvqj3vruGwM3WSFXxdIc6OfOqee5fCEBVqIg3DgtAQpUWjyA6b60GbYw
UWqwBzzUpFGWs/uQTApyRgNNsYzKFPUu/VhZZR/ZM99V27KOtu6LlHl1inqDssSIx5XDA+PY9dWt
L9B5MBUkiFlIcxkE6tpxaTUL5pzRqkjxnQ2Ex2B4hu29swZ3608OYdYRa3+u62SPHvaHBorIiu5t
wdvLJNj5hsF7sbJDG/KVVJqjv5N8lEpUzTUYH4XN81CHCUx1/dDmjCFOQCgSpcttvjzjnLsgJpap
FbtibL+8LPjdFbmNkJZMyJBAjUxw/rVOxyaGyDGtEex4Ia+wsO8JlH8wvZj+E+/kFNZ1dj0+dtPV
N66MVQZUVPTyuakyYHISWqY4hjBEHoiYEDo6K+11k1bPUW+qg27ErYyMr6SriBR9NqbqRlgy9nvg
DJvvUXf0sEmFL3OMPns5HVv5FCUJkSj5lSS/jbDu66y9E7q5hkcv9MnAwjYZutOTW1WvdT7cW2X5
FVfunfKCgfHF3wjb+CCl95wWHVZvl5DJ1P8GZbuzvHQfG5qjz2if5DwixPRWqQsIl88zypJ6Pgk6
hQ6t76Rbb0GZ5tEWO5KF5o2nB29ViPYWzM6e6cPZZUbzyt2SnxvZ/A5ir76lcwqpll7ICrrPTaYp
ejtQV3uPnlG8mpH+hBC4Jgi9tm1GOi99dkd0qY8FnJ2fckoSDB874609zbWjV80YPvUVRFXflgc1
DLcwJ7XXJbhJZ0Z1bRWiTpFvQ5JDKLU7dofGARRU/aahx8UM4neykhEwFepXlbPix0QH5aFzMiv9
IfmXhJHflX36wDpPCrRHMEPsGCzk9qI9aOFIzQDvyVxkRwiwr1QySpVk96+yof9lTZxmRUihxvKh
oAdKFFXgYpaw7lZ1sBpjX1vOXWynTwjQYqhqn1gplw3FD7n9Y+YWL5qnTZaJ1zhn/ZBGghLOfXJa
1RySWRCh4tQZgJdjb8dB9Ejqx/xCETkFWIzohUrvwumHFxbXuChfPOR5+yxKvwwJUlvlgjvP1P56
YVIyggis2nnwh/w9KXkmmMRyagdQtA/N4RE9Do9Lj+yDigF3kxoZ7cFmcBdT3Nlw9IxB/cuQOFMz
eRrRGUlTP6hoeR0lWa5W02Jg8tHuVJCoZoV9t0KSXnIUAkVGL9aUoRqwvtsqPXvZ8BwV1mNVSEQF
zXg20/ZROIvYT41EL9XpNR6LTaG99qUyoJrl/BNjwHya05rTdvS9LdxUtUXGQzsIb1i43L+Viskj
LBBSU8QMGmEWGJMytUecQioSWOXRsAv0JUhsHih+5YFPgPLOsqkqzIKOsI40n8/DYAebhgBbFkd2
nL56HtIY4amwSyatBEUqlbio5AjggZ9ylb5Czq85RKif9/SDRZGpI9UpGrS5a4dgJEKZxKMokzGi
0VJDVtWv7EC2Xz6KqudgjcjnlUFPz7Bd3Dh1puPsENro9C+Fip9NfR5aonXZJVHk9GdhT+15QmKY
CsJ3uhR5e+r+TvxpJ5LxtZ7IsTP7H4g1i8tIL9glH1v0j1zC6PLIaeq5RP0c3y7zPHoF9ZuEWBtO
FKq5eLIS43kMMzYESTpJ5PUJ8UJVcQuDDImYlr9j025PJNZS6SXalRTWAZX1IeQUWYkgUZt50Z0I
ar3cJnrt2VDt2Y9uhRFdLZH0e8c3DllAy4MixnhbuKWJEhO/bTtLgp/GrNmgk6OAgEqDrQeHuGja
4/EaSnFo3VZe86Jxr5mt3qvYF8+uVzhPZXseNPEQ+ei222i2PxydoqejNQvSrt2M7KKPZReRuhe9
ZnPOU370inUtmuHYa55TEVinh2AHxJVIYLBQh74sdFG+dLP7ea4+J3HIQSBZeUgMtzgUCfb4CqSZ
X3yx68y2urlZdRSwu/i4wfBsIj1zi7kuaPe2xtOH2HBQi8hgDO91FVybhfSGARZmGtylrrwfoC66
tqCpc9iOOkPW77/FvZltkPiHK2zDV0lP7q5z8+ZIZvGUzhOBijxVLaNAWjemHhCFh7CzJmhuAjhO
uwAHVIEjWvT+j1oGSOqdx7FSO9/9Erz/XQhNsO2yliTmzEtxsfCVJYVlwjwZ97MlP6RZvDYRGs7S
6HCZiLdo2fhKCYri9uatq8f0PLlfVSfibVkJIAtmVVsTUG2UOtxPmElRZqSU2Hka2SnxMdGQUMoF
vivNITs0Si2eDxLBuvR5Hv3XNA+fWLa9zTj4B8tgIwk4juHfZxMPkLLddJeTdt8ZNQ/4cLryWwsn
eJVGSjYKynOnNGjxCpPdRDnmxgqHdueFEjeF865msIpMIWij0eOS5dm7ZTVfk5WwgtjYncwMeoVJ
DJdRLHZlSIaPoiImU+8pJyRnWEEvdYqTAZtLCK6SOi354erBrOavmMOX2BgYryh+7w1ga8MQxa70
PfUKkTkz5RrZpQqiO47smVruZN5iJGFytAxMNro9FAYN8F3duTAWjXPWzkIvkCRYmvYL8SjfZZAd
JrRUa7peqNAL5Qux/HUVvtgmfi3klxnrPY8dIjZ1Hn8YVn/OzXYTh2jrbJ6adGyDPRUzMcuGaHF6
ZXrZxVccuAzAFUdcQqr6KpVk2NxpJP2Xspy+BrNGTOuM+T5wDGzyMTYMo1lJJ/oVTd1PqYl7o2xu
EuJnXjvvtY/QKCBsDeMFotMyrU+pb8EOTk9j7CIKqDNE4o4s9qbTfBg5AI3rp8cG7ccWEWDHbV5s
R97VakjlG/wGLtHQwLxbGOGhyRTeF5LwJGWIoOwN6ZMV4FcEkNVN+bFMYkVSt5NeRLgINq9x49mn
SllPiO/1dp7YXkpkhVUqMLqPzqbp7O3ku6TPu9kbR+OhqsWL5xV3s9vBndQMSlCaRDMk3sEcUXt3
vodOWtVPgSyvAsRd4J1n6O4vECe7pELcPKufg2NtYz++JQkYizvtIucWmfGhYApeoUXoVrNdTbvZ
RUOLDo7ktoT5BRaPAMvTGKCdB1D41P6+VdYhGY2f5PIzlxrLuN0jNJI05Fh+dPCbzlwVCaGDqjCe
I1OPm3yCwpDRGKzSadtwKoqKdVTTQHNQGXtSNJxto6PGsTIf+6ElSGq+5+l1s6iVgBka3oo5fCoi
+exLiB2D7qFtVSiiOrT3gw6Boy3wUFR5+hJPOUmJ5Kv1WXjiFtdte3UGc99TiABuj8m2qvV7wdEL
Y4XJ2Z3uMRHGiFRp9ISiNBt5cqV38StJZl4H+5jRD66pHfC8VxW4FOYQNBJXX0Q+9rOzqGrdL6aY
oYD1pL9nwIcNRBGPqHT8qvg1TPWHw0QGVhngaEpNxCGmzVljjVvMdPeWPpkkZu1UTDQrglJukZrG
ynFn+2RxQOuxBRMkg2NwsxeldUNxBLuADMasX7gLaR+yPqMo25UxVqCi8PfuYD5OrvHbNlLKLRtN
63uZP85RZB7zQOyGDBSMJDJ4a/nV0xZ5Qdr7mbvEX7ZWTNujEyVPHVizSOQl8WvjMEl6nVoG371M
I9g01A3bzgJ5KlhHmUTT9pjBn+Y+oEwhCagy/fjTnQ3nQEPl1g0b946t59UACNqmVf5mtPgwS/U7
RMF1U7H1rCF0aS1RGzFKSo6bSxQjyDGrFppvhAIOzXsRD4+iRT+bt+B4fASaWFITB52wIQnxz7xC
EWRb2ddPRTe/DmNzytxuPJm2fJDDVyTmOyctOdg0sG4WpJ+ioUiOrTiMNPqqpl4YWuhH3Jww5+q5
z6sHS2TnifAxsyF5VpN/nVYzi6ZDCVLSudjUePyD8XE1etPbCgcImJSP1L/s5Z1hO/dW2LzEQ0xs
PnjlIKwfomnvXK/HV08jyqoa78nH/RWP7UuBtlm1OrxWFWqtBgtT1he/STK6f2jG7qDd+gOZXY5m
NsQVEQksjCojODyrcLknd2IZJ1m+ET14+Xlqmq8+e2vSZNjVXk92TI6lLLYJHnRZhU9GT5+fP0QY
/+NqJ93pp2598yRlhvBbblwA+68xQ4Dn6Z4HpH1fqvQj7em9cqFBDbpJrbD+mkx5oMNjXZske3m/
kAn/MBMyLUGOb3OkEkJqQfuWLgOZNuvcTLbO1JzsZkG1vPAxKLsDZObZQ1ewM2r3NZyynyOVDytp
TuSNOfa9O6gPd+rvhzhFgT8ENz9qHwsdQPNjy2t46rPQC28LdZy+lu2u0MC0ulaMGj261hnf3r4+
FC1cpVdW7BBt5+/AZWhE0VgiZX4sQHbXa0bD+w56PJ+tu9DYhy4NoyfPjK9uO6Nmo31q0TbYLiGV
9Zw8Bh4fIUpGVscTnqhqraYJWBS7ajq89r5891RpbdmPqC4DIdI/RhdUFy34V29hPEyBpj1ruAIi
4DVraBBvyNITHl04CbprztctRQmXwAwJ5AsrtPrLaWF1GRJ8Y4BUHBuDl+xsxrC8pVM1UvSg5LZx
ewk9HxYs8sQG0zvKrZirfevGpzGNxHnUhoVE3CMxIpgOjYfiWKmKPCPRXgNrP5XWxbY+Y6Lepxl6
zXK3czje4fP8rcE2NiknDvDU/G10XH21I7793mVx7HBTG8Vbpbn4e2FGG5gsf0XpzkwmnM3qsQvI
gHf88pNVgMDO2vrAhfIR9jbY+MCg4HQvDsTtiA1JUTJiDQFCh74gLB5WoQpuIcYeaacvujHwRlt7
h7jcI47X2xRxa8p56WQzo50iquTs402mxMN/bN3pzkWgBtmCVH4i/7SIu3vTXowqcTQSzHuGIEf9
y2DvKgsdRFD9zg1jWltMsUzBRy6I44xYJKHY8MTQ2K5mw38YbH2fsZZwx/dnS9gPo5b5DsLiu529
o+sMT16cfNANRx2ZDK6hNZ2cVH+MUetsQ4ujrHCacuX98VDR/iaICJ/OsK4qK/7iX4xWGEAewqb+
3SHht+bsLapIm3IS+9mdj87AHEc4bE22r21g1a5Kkmzh1xDppI+54X6F2BNpuxu/lOxeg1D/NpOf
41DrXdr3CCMC8ZJkqE+NzrQ3kBl2lh9QqThrzClfQPb9Vqc+gYCl3FIxW68hj7ZRJfdebp10NF2N
2LyTrdwUUxlfI0vcYxeL9tmgvgz0R7suIV8xNKd9mDQYayoqkXrEYZ6Dh1U2/C/ylh+E5MJDGGIh
5M7Ho09C9tGfjE8d9lel44s0DQAX1nPj3aNbTkzGd2xMFvr8hKYAcIVBusXezYt7uj/kqSwLbEJZ
sYOiofqtNn4uctvEIml8EsMzmRjNfNLGWUzm0YpYfeYaFYlS3Y7ik3E/G+hW/Bn3udsZNIqzvAyH
LgN3KdqXqY8uVpt8Ks+p6AVpXuxmoOhbAs843nXKrZeApOc5ruJ1Arkjjdk6j+POCOgem3wctxnB
JE7j7/RkX4VRmJepRy3BdspIBUgos2/sGmc+6dtcWhSHcmqtH+hC4nGgL32NYqXFQUnzTMukaXlb
OZrBVidstVDJpEU6+n+Rd15Lclvpln6ViXMtKODNxZkLuPSmsnzdIMrCJ7xJPP18oESJLKql4Lma
0URHS2QXuyqZCWzsvf61vgX9ctIHtikpByBgV3n1IvYp8ZGG/VxkfZSMRxxpHsKk4V2oKu/gBrYM
LO/VahDtiLAq9v9hRUbsJa3kxGkkBkRpuDcnHOG5tE4BOxcWUcNJPEzmmTKnDD091hVx8+Ufcljw
0ZDzs4uU1h5qBrvtwO6669JrxiH38hAS8om51KMZkKJJt5nYwHPT1NTFr4G79yyxdaTfjI1Kkawu
OCf6qpwLzlSOjbosr+WghHmeqw+qQrqvb6PSkcVgwtzMhi0dY6g0QnScDOzfpAH8KCHRcDHAmzTW
NurY/CgVkOj4vMsllX0TVe1djEwbmBAa8RAmnqgodi+Yup+mqOXGaO66OIK5X5YqA+5zsSjlN7OR
pK3cse2hGgizR7iPmuIk1+GHUDQa4fUi8gYVk7hBpeS5g8Gdw4nS2OymBqmTFqevxtY0YOuuTcW4
xRK5bsUBV9mIISczjRXDZw4/hXoKU+VyoxjV6wVD9q4/IzhPXaT4khXCMIub6pRrJhyf80o1rDk7
U0+4iOUNOjqMPKEUPVjhuXley2lK/CpS2Y+wVStNnY0nh5KF3KXrN0gBoGGYFDloCk8aicNELp4t
ZMnNFHTr2Jhd0gnrYWE2T6K2ssok38Vyo7LYByScxoZ5zJVWIZ9KikTR1qjsdaUITkO9bHkD5ERb
4jqnm4eV3mY3QN6xkJli1FVpniKOac2gUnHQMNkPL8YuKzN1k6b4owupXvYC4fqAzq5iDHDXiyOY
0nS6inXzWqUkM2tGBIgKjPEgt0utzkP6sQNYzK31kKQLIy50OsrRFxpBfKrU4jZBxWFoFhuwYsm7
p7ICD2d2HUaKuLYQmYpC3KrGNLpW0ZTuvBUZNpOWj8t6gnVEqdZJV4ZX4VxEbiMxTrTi1txqaxqr
joMg3iSFgH9CEyQHPKmpGyzZNK+6Eez64axkbimxr2ksMbAvG3aYZPi78eOcdashm1RfDK27XqOI
inl0IQqobTyQLiTTKTSn5JvxzuvYdskmqBC10lbfDGJR7OKpY/3Rvxg0pLsG3bKh7L0PmqOUxttk
jBtOvtZ1cYHgw1DxFE2kQbnS5nh4qnmVNuykVjpxPfvZCLKaaCpdpTVDKMm4LPAoXIsD9vwmUAip
WPLzZYwYvISeXlZO0QQdeXf4r7Kgh95FCnaXC9WhTZdSGkHVfSfXLucNfiOSdv55n9P/X/52UaGK
i7EqQFNj9px/eb9+44K62O5/97Lvn3NM8hpX2Q/+9h+/we/WKeNXmR0y9cm6qssqTvo/KEBw2Exs
6hbcZ1qUJR37+VfrlPSraoj8EP68qbDJ+c46xexRw1Ul84J/FrdGc9OPzilVxCkPc01iBPe5ULPN
hbhthFCCghIvrOkDpxd4Aq7jJmMBmFTGIEEz2NloYuRVdoShWvscQcG/UDHcFR8ITJ7C3CtirQ+D
B5Wt0uXSXqXgFMQOsk4wLUXDOIrMRNLw/YIducQX2DLdtayXmOSsdC/T1yLiQSI7tNQjAn5dpDs9
hnI+rB19We7QZo85A/GJiZe8sPRrhTRrqms2BWZpre3VUtwUWngoStQVrZQPdT26nRAvzEtIHZqU
2YHQQkgpqQ2Ngm6Vx8C5yqBaAvK2rVbEBzasWop01UnbTBV7yDof3IlwUwb3B0vMciDDlV3Sp4ty
Yasv0uHR4sXC/Do+4JD12jL3hexxUDdT11EywEmw94yQg561kSrASL4kfdBa/MaKTCuAqpDONTZd
xXj7jJYlxpdhI+fHSsNamX6kbMOmnlw/ubI5GpbAQSaLdtBC8Qo/rdOHy3j2+LTDR62MnD+lu2Ly
So3XlaYWNQCyqxBZEwvNj8ZLYQca5lmdjs0mvRvYvWZGSbcA8d8vDkus+mn6Zio8UQvq2MEa+Imm
fbBdepvod26KdtnI2oLu+iWqe9Tky6roXdxlLjY8hMgLJS2Tcx7kTdnEq1zXHlpGxYysFnJtbTNF
9boqfczi3C/lLVnnN0Kdl6nEHIKzumXjo0+ciTnmzxZb0FCcbnCba3UFq8W4yrMzYGwXXQOVEb9T
emEGrVrBIm/MBTlQX8FU0qavbP+XKQaqSYEekta6ToK9xcVTHIs2L7xJsW7HYqCGTxBXiQCvRVSn
izd7q47dGZIU9p/CC89N6mbYu+wewz6NDMUuD4RtL40H8voPejlSdSE+SBwe4lh9V0MKGjEVY7Kt
dlMQBweQEJtwiJiGBFT7DSl+ru4tZnroJEMHn9CC9ZBBucmULabthUGmw5LCddvrh6g2P5TycoBY
5qjyCPJql0p+YaZbnAJ7WZ7juVwqmEKYIGFRykWY8VwPQwBvtVLsiyTPpwmEuoaCEoL7bjlK+zwa
wFpcl5hjPbGuXhKj2JdqSFyz6280AVIIS5CKvytN/aaOgSUVw5l2VRrX0hepQ+WzsCWOqYJFRg5v
kM1WvR6eoEQuOXJ4adscLvL7EAhOGKcbIa6vqRP18ko8kWLe19VmEPInpO+rTGSiHiawDiR8ZS3S
jIEmjTHVj8rxBqTPWhDOjAStR3MauNjymya3NpqYLONS8eR50HVpIaScNVz/Y4MRu8qfh+5W4EFt
J+ONRleuLaWnamhdBegKqWBPJ747MsimpaUgOIALWlK6B8bEpMczt7KyvVCdLnW3YF9s6zUU5ZBp
D7Huw1wp2bOjj/WWd3akBlWLpv3PP2P/7/IS/8fwF7MlBSV0rpE2Kcv8W08x8q1F6ur78NeP3+CP
8JelzFUNIiURmo5k/vXhKIu/wieVaXMgeEXf9kw3/fpwBJEnzr2E9A+SeNTnWNZXXzE9D5aqi7DF
ebTyhPw5RJ41F1p/l8369MI/2YrjgNsOVz1FfY03Xo7tq+JGwkJ3XkSP4xjNgwac76Y9TfercYIQ
sDSqhSFxoHfg6JwnXJEr/jnKz/1SVt32pX8JHov37BB76VV8Jb1My+Zd5awm2a/ysVzKK4t0o3M5
1rldLleVFKwtuKd0EiAB3MB1AUjWUnJwk6/khzB3WuyUH1siDM7koYa47cJhiHed+o6+bB3kSg9K
cQ/a8W3yo8WdcVMswXhj2zwJN/yrKXiW8ZtueYbEfb0u17mf+tlV7udu5gEeeTUd0zG21uPZ8fbb
vbN29rd7jibhR+0m2/TOjVatnzhvmSO4fIt15JEgWDI2c0oHEjiRVru4m4nfHd9HOka7Znm52DTP
Zyt39OVF6bqd4/JDvGihnyxXoyFO4ihndxuT+Amz0ta+ynRQ6DyUmCV0LxHNgrtRuV42L8mtm/Ft
v9nIHX/7aP8XYK1jEYM6+e//MsAr/t0nrn1K4wUBemDTjwARwJjeobudbeUahseDvKt92pbsGYk8
rO/Ox4N/c6Cz2mNR2t4vTiHY49VcSPHy0h6fDFoc3MfTAhzpq2rTBe3+hv3U3VfqbbYAi5wFjg1n
YR7bl+1zaQ+rZIO5b63cUppqtw4uXPsf/mpzWvFvLmaNm/Rbj3wtgQcKAv5qd5UnLJXDAC33CTp6
DOWUZselycsPkEEHxzqZ4FE8/WiuZtb3zQlJZp3ZNkXVmpdtDOd43qCCrvfX18vAeRtsJu1rx7ki
dG0zttmSCdvWfrVsltAuwGOdMufLryM+cWtpem//g7+ZKim0HLJkkBX79KFZaXkpeliMrtSuo6Q/
dvL6kuLF9MV0qVQ3uXJTCTxDmGitUoiFMi6vFf+UZA+lcAb70mjhTI6HWGn3687Xnu5jRsX41Rz9
OuSPU7PRk9Ny2RHixcOjPVaJveXGlObK3eXEsPwjpqhJ4rFbC0elB5V/HBKqnhxIbMlCeKPPkwxP
DPzWZXIGZ5vxg224V0zKv7wZc8KEYO/vlzCZ4G8zx59++7//H3msKJqis4yzihMq/oJH/c+ZYlUV
ODx9eqz8+A1+P3OZvxowQ0EsKAq9yvr8xPqDvKoDTqXsxzL5OnGRPx8r1GHOr8VUVcBbX54dXx8r
cx+mxWPozyjyT6RVeLp9vhG/f93KJ+5qU4M4rTV4XTWHBoanbeynpXFjXSa4RtPWOBtr5e3S5ptC
yPaSUh9FSd+mbNP0xNib2bseqduaymhFO6nhLlLfuhnH1HfHhC2ZBnprWpEOKGNPTKg67LFC9eay
fRtpwhvsywD5a9oYar5gBIr/EqFcV+hCi+h6ITpGF6NFoMQtTM1t5OvkfqipzJz9e415UwvxkpHn
agDmTG0zjRcaYVy3gHi5bZ4NZSsyb57wTKbonR6j8FPzhOXZAu/ERGcYnUNYndLKNxVYD2yvakfV
/aS5EatjR5zVzfd00ovcXs1VIC80DCTYmZ/Yw2pkEKRlLHrZsMC64PAv9VlxO2WhSwDrCJcQawOg
Qnd5QCugHV/hGRI5/GUeM00dE5BPwWhhP9XHaNpETEX3E8WJBh6y7D7oTib9ZBH5h/E8AijbURk0
BO9i9JoooW+h3nfn50txCz/ORY1BaFtZseYqw1uXpH6op5tavyK/WrCFjI2Z0cUR9k4/EqGBlcaZ
k0c1IKVOZfnTlmhX61BBoApfK6bduC3leIHhAgs7aBBzOVLzkDlKs+wgu0TLUdiGTIVPmM4Rg6pS
cJtHcixYEwo8iTQQYFOfGQ4kBesFSJUQJfLMiYxBEahDBjLW7ox0Xj1mH6QSvEkj5xKorkwoozYf
B2zl8L6Hq4GQaWUupnvNGBbN63TXPGIjl7VTax3HSLLlWQHEw9rqTwDAtFnmcxMr9okC0dPEwYHD
JlX05lIKRrYsjAJiZRH1bzkWHrCLzsj0bey2gbqtyPvOAxr/one+fL6K6v0EPAyD9vmjkqqNMJBi
hYUxGt0qKq87cR8KLjVWXUezY2z6FVrZdTKIy3P9LsqvYrlq2pWem3aenoTGD3M/kVYcz4JYWFWT
bwCLub5kH0m84RBUto8Fb6hJE3G3R5qn5d7gQajYMYDDABLQbtA8BhYYNumEy94vVG4+dM/6h/GQ
3SQ3xV34HDxVtT++Jqvwnlt0M7PPs132ntwSDUfIw8DB3B/4TyzaRmmb9y2ebazeq4xE6bv5EtYe
o3590y5IkgLeTqCmB/JWYwoBJFxWvdYjJRy0a1KlUGYsQlOXJRhiBicArMR9L9EA6mW4UnOUEqox
D0XlNcOHet8hwju66ontOrzcy/FJFI/GhM1nuLXYo5KtdrnvImAhDbxB5Zg84aYSgyvoV1F9unBq
p1y1x3QWEQ7B6HFNzpX3IUu9KFyJw7vJ2by65X+Zwo8YSTwAGieg6jxm6/LVOtvB+1xnRmGW5XJs
wjmoKEeNKdizQUsZf9C+nJTaVl9hqD/rll8d6V/tfOO2YZpB7W27kOotVzO/E9iAyivxJgpU/Nfv
xrOZ09RxR/1rjw5gYtxblYvJYuzypJb0N+Z2wCIxCSumP1G7FmtQrFEJmkB+GrDZISQAgoY3POef
Sx9BV6PLgmbUL21fzC+YLMvU2WBGrygdsTkOWphrGIKxTK9GQbmyQgNA3d0gp36HdUtnXEQLIVQG
CU8LZ1+nVUO/Yv7SxHd16VF4Kl24XQCOrqN7yh3rZq8Pi2EGItnpO9I6oxeS+KTvmhl6x/D80KA4
qR6oLhaR7qN+YJvcX3xelvRqXcfOzLVnM+ZRaA4ezdaPMoIITpqGzt/ZZusRRSICD9allLyzxJjR
w79KuhpNOWY5jxhTb2V5QScvieuNVl7bmcJHNGwH5HfCDs1uXIWbgL8CzYmP4UZy1TvMXyzQ2aP8
XNIK0l5FZ199Joy0ZYkd9rBWMSOE97SuEF0QfcL8hrXUtvLZHe40v18Vp5watub5fFNCUvpIjiNJ
Sy96y2nIMdf6Wl0Xd7O9AQ7SvuIxdSMDCKqXF2y+mP5d7RVMIqmEvSJtYUhEwyZi8vGKCff6Ys97
zdRW3qedxBiMtkVm4/ltCyxD2KriomXcE3r8gnkTiF1cM2T+lWND+UPuN4doZ2xr9EGLE4SCl4/p
vIEvKaEglwHYqW/fFJb62DOom4nhuLKJ7W3onXi6mQZiPluUd/lKWaTb6K6h/HVNVpkv41Mpjlbl
xI/xI0jNmVWDVLO11sZH8FDuh+04k5e5NRycXNk+RzWlQ9QjM8/hrmqWETtV2dZfs2frKryZC+34
aDhaIdGdSiYZlCkRfRiGW6mbt7EJK1JTOZbiMBthIhKPrhK5veYV+3rVPQNvrfbmOnvDLmRQFouE
gkEdgXBygg+9ts8rcd14EZrfi8Hsfcv/XlyfFwahUptMOoviYLllS6Zx1cHopvhFWQ2RX1o0umM5
HnDDc3BLKJQ3vARoluVKSDW9C4tEaDF9uZQfLwMDWqSfBWtlJFP6kByrvUAG9mwTMa13IKDy6+QK
h6jdBDf8TrksLsIaBVC2XOVRO+IAVBi8WrgGXrrzQ8F5rH0X1SUEOP5QPVJH6CswNQ0Hy3ixq0c0
PW4Km+7roXga8i2fY7tOTjQD9yKTfFdn/n3TXsW1l3zolZeHT+e1oWzwEmvL8K6TbhLu/Lh917k5
svGhZC+0SELSIsAazreK8qpHftjflombqoezRNNn4lriB+XU0RVk8DLx+mTfJ8ygFlPhh6AxIl+x
Pqb2oGpryhYvlhtetkPt7cXqIA6MgvX3xoic9NhtgckyNKKeVLim0DqXRv85xLsMo74QbXSHeXq5
UbBs/WuPDOgxmP9FU9QoR5DmnfV/PjKIosCZ8NOR4cdv8LsSJf0qMgTRGMSIqmRZMqfn344MsxJl
Wsxh+ApHCQIEfx4ZkJtUjiWmocmqCr+Infw3ShTjJGmu0+FsYyKJ/cSZYf4ZP5zdv/mLq4yKvj27
n60k4zUgRFWLl8MOHo3NVpF+Nyqv7MrxqTl2nw7kGGxxjbpks9N92N1QaXPYHQ4+v7qnmADesq/b
Hl6TBehqRJVuuVzL7vI6dj84w78V93QJ/IPoIP1AN/r+DVdnyNDr8ykmFPPf/yX90hC8B340v3Cy
c7Z2fbd72jz4gn2/wPNt7bSrbz7h3w+/3+o3X6BEn0WOb9+oT2er3lQ7hl2zyEHbgd146d0G25+7
kVZvyipxrpfja0/bHe+dv9uJzkvmxvYNNTc7hBsfMaSh0MxmunUvPN0nyYqN+Ojcc8pgKV7OrVd3
SBl//5KZ2v3DhztrUt+8R3y2qtnNmtOw3jWeSnHg5s1lKLUNn0efcsEdFYG26blYsY6qI3orRjZw
QPYiMveJPgUnqt3+cf4FpNNd/xA/m1cP4X56nV4v6xtgdI5vm2+62y9x4Po8e2wguvb7O2H5RbGo
Fje43O2bJ7Sgifovyuu2O1A//Of1XXzMbE9A97NN+x6rst879xi9tsZuFoRqFJPV4rS/R2Jf1x+e
eb3IBjesXcwGtm4PGNprn1CYal/4/0cL0g9v19e3BZeavu+WVyGXoelRJug4FNmheV1sepBsj9Kc
+2vTrr6844lDqd0/XCYzIexv76f569+85R2zDqsRectpZyjsl8PLgZLAB7yd7Om4DEwyTg7nFpQ7
TpVrDF+0Tm2ulinKaHUt2nweqX39e+nod8rNtxevpP/T3fJJb8YFqJZxxst6eohWyUpe9K+YBSvv
7Zp6Xpcah8XDA5lO52GzvNgRd7eBhoedNVltnp58/+Fw89Zs4jtMvvaVcb1ZcuzjP5RTZvRgNR6P
9RcCZqPTuEBFvQEEgt24IA8979VbHOlRmiuvbm6o41vdHDaUD8w3hIXOrdv3x3dukcNu59uL+xN1
SY0t2TdzzdK8Jz0c9nsHQuw9lJy1ft16+Fec2Dsd773Hs31+5r9X19e1s7zGUORGCIaRR8Gbf5nf
xdvlbWKva/t57+0nj1J5GuL+6Sb7UXT5fiH6LOw2MSs8A66IbnDeksPBsneQvOyrK8iylH1n9gFB
uu098W7kloMW4qf7Wd8n2yWS7LLDZcgeiZbbiz9WLmPXjbzQdx2KsOEO9gdOJUd09AWFMOwy7EN3
lS5lT7B3080NINDrRikX3BJ5B26HaysK7rGzK9pmdLaL7f1Wv9bt+c2L7P0aXXV9+2za89tQ27eP
drpaD0vLfUv43GtfYykKHDZmwj+8R8r8EPmbtfOzQGyIw2SaeFDczcP8d+j9Tbk17N1L5OwOvs9i
w62gXS3y7XbbuA2LwfaefWFqv21+eyX/Qg0TtdAyJIidIvwT/BMs3f95Q6KrAprj9xuSv/gGv2uY
OvRD2DjsPGS2EXSKf92Q0N+HUClD5vy9/vzrXExhCyNpiqHI+ElM8dvqKPlXQ0MlhJdIfI1W25+q
3mUf8+lK+fSq9U/LpwXxpa4TXXb0OHlstBWbIuLHbVKemjzaKV3T7dKYXJFI5RFUOZoi9Sxc5klE
urUitqgm7O8jcyEVhrWoYuNhGgWKnwpXipCYTFO4K3GeK5D/B9LkZ+AuH4V4Lm+iUr6OqCxyJ2PX
hA9ng/HarPNBiM4I3yDPB9ExocTtLMZOUokPMtY2RDtjeIvQnwKyeEKwFTJ1CTHCLRM45PlOVHSm
1Rom0eSjHUbu8lJ9EyOIU9lEpEqoogvW1dLvah6WxfBUF8VyFBsIZSMiYDcUgPZUgsoDoW/an1Zn
2jjCVFoP8/emiECISm2TYWff1BFsoBFodwuvBnJcsk8G4wisBLFuCXenK18IEaJR1fe5bvhn0Ip2
lkzpLRUAdoVS09XRvszjxZi/RLxbA6fRthj8Lr8iqIQc50lwYcMQ0PGtVqLEzdUD2DRu+sAfDWEr
4vkQpHLbWDID70JDIalqwQVNBBfNejqaKuoUZndlPsr2gkxOGu9FZVzgr6b7qOdxKSfulFHezQG0
q7MdiXb6izhKFo9ABMnaY1iJj0kHu0SfGDFmggm9zNQXOZsVaCMko6b4OmqS92ocbuGbI4BQuVAS
TlWGHENOdz6wYVwDWkUgJmxTUXau7rL2yjLwE46hJ3DuHaESWUqx6afpiyAKJu12mLyhx0igu4n0
nBTwmoYCVbFLNOmYoXBBQeJANhv1BJX4IJmCS9Poyz6UnkqlrKGkh5umS/aNTvdUL2lbYLJXEQ1C
aHpCuxjG+D2lDcEZGnnNJAo1wNR32ZluymhBosw1TW2bTIFLzdXjlJbveltt+uDyKs5VASMWSBhJ
80WHF2xFAPG+FIF0j3FnR+fzsroAB0AUHXDNntvHi3DIA/Z0FyqIrI48aoxOHxO8rKOr/kzMSlPR
mnHlJvC9NX1j9MmjKZARUaYE+FmKxKruB83cRgBpSNEehLxZGRJt015luiPcEnuaJ305xUgNNYhi
I8NCaZ6GDE+hRR/LF8MzmPHZwK4chG68SeDojfkZn7V1r2XdyzkJMD9qqPEBhDwWo4sf508tPVFK
nbpSnV7llbyAI8PzsdCuxrq+zgprDcPWhzdnFwbSq0XDcoVXqTZfpiy96Vv0OGOqd2mn0ZIUwOwz
T5Om3arqSpueLoa6LMRoB8LSvkSPgXBjTimVXsPHBR23UcNn0MFuEjX7jsEQUEGGlZMBZASu3y5p
mrUMZnUVqm3uq/34lg2wSkno2EwPnwX8IIH2pgsMReqKjzz5qKdpZ7ayAeS9NSkeKdEXayTMs7aK
aAjwzall5CsMB9UcrypzP8TJtdQ39F4W9VpKQ+QDJtAw4uEiXs5G+VB2Hc1xdOCp8rTLRoQDRSLa
PIUijH2uA6tDmFPaonBqtbnFQm86qkrbEX9ohBflFDlrrBGn+yQcrmFWILL153tc4E5CKKvW0mrR
p1TkxY9JlHqt3kl2BgybQmQGQ+Z9T+p7KBpfH/NNP1gPdV8emnN7G5nWHSVo+7Mq4iELTCCv0oHK
uddu6l4vWSlsolHxI0iXNQwVJbSOtVCvxTE5fnkU/guf+bKIQXRuz+WWZtj89898KhFwt3z/zP+L
b/Dn3BLHp0StvD6j9OZjyx9zS1QEHuBoHqqh6Mo3IgSPfZ2NAiRUKMUoFd+JEJaOgQsWGrNxTDbm
z4gQsjg/1r/fIH73N//82MdA3rXjGFpcSCljLQKALlUHmS1KkwjF6/wCXnwVjvlCQ/1iQnuqAxCm
mcbAMbSGjZVpiL1JsJXi2BWKq2C8ixjpDQmEUmAgAFj0HKTbyOzJ6jB31vSIp3dZm3hZ/tIk5VsK
X90OxNCPQ6VkHSMcFY88jJhCqvzUTgavEwvLgSF/Ah1Gict1j4FVxZ8fBKJfXB7xfnui8Kb1+xG7
QKYUa93MyYoj+qqgOWD6xb3K6AoAEEOFhBKuTMUJ0GgHNXwcTHyCI6mKM4itUXKz8qBUFMLPEwYj
XitEq3I1drsof9Kl4Kbj2Vnr0jM2cV4O4h/rYGucd2cVXqVERvS+Ussl7z++cRi7mdL5Y8voMIOs
FbApAMs+p3syR1IolyDBJJj5rrCYU6iv0I7CBTsw0n9qAgNPopJBq0l4xLtzVB0rMKYTb581Gcsp
U1x96v1cNPzecOtxWDdBuFeMYC8bhLUuQ2W3UF3CMrS8OKmPAoI3OyUv1JjyjtLsc/UqppvymRkM
FRD0BDsXS/WMJljNQImEq4GnoWb5cZryQB6N3tONZNrmwgz+hTsCA7FnpCy3NWXievveFEq6YF59
Hip6QSXzA4oeccZbS4gpgErek4viswdxTBGEXMeWJ5KoTgzfAZlAbKt0WlfkKllHzbSRpn45EG7r
jIUaErcFqCa24dmuA9pYxEy/rlLjfmqmN3ByzNPguzBv18+HOmHSIupEti9h8aYIPQss9xCgZqre
x2T0LlrphdaTEJe8NSCQrLR2ai1hqKPdNUMjrOUuFJxfIg2sc5pRwtFFy6xmvFaezkVs/yLGig6n
mQE2l935fIqD21/UVkta4Ir8YUAXNPnA/9124k3NxKFU7F/yTh01EhzMfdO3Vt1f1N9g4//KRRbP
oS7PhxnTYDn8W0M+7CJRZUX8DjjPef/TN/hT6VXp0TU5uqmzCeRPzyEasIy+bGkEADguWXzl69kK
zyHar4kNRDNnPz4/7U+lF0cJhkSTVCpO+p9bZP9Sp/jmdRuflF5lKMmv0zjG1mglX5bUJFgW9xS9
WjuqpsmqtEX2PxFpFVIIqiYrJJrET7KTIgBUF3V+5livpPKybSLCiF7V3A6m8iD1ykGjKI62DXcU
+13EqClb65cPK31rqvz0b90GSMwDZE7gLEKGzFjib69QU+Kggwvp2yv0L77BH9sAIgCc7i1dlRUF
39E32wCNMgLCJBZPZwur0p9XqPorujezEZEQ/u9f+nqFzl+aL3YY/zLnC26mn5hFSLNk/+0u4NPr
1j5J+lqfxuTCsLI/BQt5cnYz1GVd7CZ67wsy8xxi3Ea0l98oJcffvv132qj6efPx+cd+UvZVqW+T
pufHyjthc34ga3nXvypYRFovOublgvq5ecRwt9m5B9/yjSU2B7TJXMWJ2RHp4ESp4691O/poj/0y
CD4m0nzyQw7QzBnceKGv4sKvA+TxQYT6/5r217aoeAYrc08jvCE9stlytEU3rOt8ldUv0sfcrW4y
mQtshX55PLQfgUPCc3n1gaxJtmwRodJ+UFnri8uP2F+G/rBcflhHAYq5ea8Yi1o51fPIkNGzvb6t
fBdk1X5TuNhA99Lby4vuqM9XiqtsWQeWL090bjGz9VfW+Ta8H5QniuPnKlzGNoxpJWIrYDspTU53
quWKdNJj+icJ/5bep/cGhvrf1o1/5dPE4GEwI4EVpnw8Qr+5+H6Id4maoMo/bNl/+AZ/PE3kefrH
3SWxr0de+3qvyjCuoVtDo4bV8Rvj+puniYSzfc6ESfCb5XkO8PVelX8VIZyzGouSqVHL/lP3qvwX
fubvXrjy6WatqbLQkkQDbmK+qJXp46DQzb2s56hs6jFtZYxgeCyy81JpkadJLMeD4ScGcRz8Rzle
FxpKGbI7XUmuBgxgawpvEjq4DFS6zp6oPMLREC9T5ekslliVTEcUjniK9IGEFudQ6y3C7EG5D8EW
EEMgGKxn8hlJTswI3CdsuDcB2FA+7Si8RvK7VqxXaTw/aNFCEYiKoJuP5OOjTnDpakolb5YAEXpq
7srgguKBnC4ehx4PClvywjxe9qgqriqtRPVIcubSW14tYxfEo5HRrK1TiCcmvgaAT+jM+zBVAexO
i2Y6DmH7PMFjURcClg7r1GWpPzuhn6XBeCIiXDYb67y8tFtGLliGyWbpr5eP86rdUABqw9qjeapu
yBsbpd8SUlLsCZfcuCDJJLGl7kuPM7qtSLe0SM6iynu8SxAljTBaSNrmwj4fmZB3jfpGY9Xm3lYC
3Um6iKh8SIely+Ctuez7yJkC5jHWjgECg0rGCUOwrkEDkiI/SFhpcigPu9mC/Mi0o+bEL9PiFN+a
7HclxDq/r/0cYNF9csBIOUGfvh3Hg9If0uKmim5lIIgFfFNsPzpWDwRGbG2jaAMaIXGF3xBhFtp4
IFwBoQNDRhuBbK0bfyFjQpwWPZGCtYi75TgtzjVTwNbRzneViDZyElEtcUSaxZWCVjg0lo32uy4g
Mzic0o45oV9tBxrLn381KfzMKN1ExH8SEDTUqdzFvWPUfuJZ7jLDVWKzVg9Osuj3jGcclWos5c1G
X/W1oHPN8DRJN2cVcgPurkEOl5MW0l1V3VUWMQqIH4jFRnKwEkgEaCM0Kz9pIUlEA1GPIOApNmG4
Wkl6UmQL21iz+kWfkmCIgOC6XfxhcOFVSr2DLgGzvcycgTC9sG04suU4+7sN2IR1YPlUVan0r/x7
d0lMMCSLbbYl47ue16f/PCBhlySJ/Invd0k/fIM/d0marKGSsOXWJc4JX1deyfx1HsjILPWSMe+j
WO6/7uPVXzVNsVQDjzev6Yv/++vKy5dUgwww67JKWYGs/cwuSTF/3K/wwjWeDbpOdorHD9uob0bM
k9BD64vyyJ3HjOft7ELAPtAyxQchZd9RDWx3ixufMamduZm/anaJWzgWx/xTsZgn8rJ3kNyD7ZFV
9R/vF/NAHinCu+xYfK7kd/FW2b1OC3NreOL/4e68lhu3ti36QwenkMMrEsGclMgXliIiEQgQ6evv
QDt1t319yq92q1VuSaRAENh7rblmODWBsZF3gnNbfh7gOno4C82jxMmXOLPPNe+ZkSOyJcNPg8q+
7epNudkArtjPqxjlgzqfyIWzzH63nE8yk93P6yz0/DGASaKDGfthcIL2BhNi3OgUSulMPdX9Apqm
A/VQ3WmbW0Bi6crYXD5mUJ2D+LF5ns8txIMbKOYMmJ+HHXn39vPoPMdMmMclT2bvyOdc6ycUE2+C
0y6vj/Bvr2trA7ERMh2uUW7D4asfs5Vpj149R3K8Ce2C4ws5WaSyupNwI3GlIMdcHEw5evrUB2Mn
MUIu7VNSLJfMnL+Czg4CSrPggwHqBybsG2m+j5+x35B2Esm1hFHawsr6WMZfJfLMj/BN8MlKsNcd
Y5+9dez93kf95S/jAL6+Pf2NYdKWjwkV30KY31BIHxV7r8wvHrFUAZzh1u8a27V2oYthjQejbYHj
nLlWZ91e8OslzO4gm2Wfwg5iqN/oKhoriH+TMEYsFoZL3kFgYrC0xCDNwyKQ+XLsxkzNEXf5+Dl/
8HLYxZYitIrO3n+xCF7fqyv0Ft1T5toca8J1tdwnj5mjnYx5NBN8vDU9fda4L8uv0sGu3s69de9D
G4ifnpIV1v38UXY95NC365u1slbjR7/DUM7BndG5ugTAwEMsAnMzDaWTgID5DVvDfvk/+UIK9+ZP
3cWPtw3Lwfe3TSTW9yK7ctsswc3RyfQuMuvyQXY6b924S4I9nElAM5EZrgzyE7YADwYT52EZI2/1
9hB/evZfW/J5oUGQzBR7yQ7mr41t5Ag2FhAnpXbVnV0+k2ze63uSqOzSg3tN/Wy/iitf9UofVx7v
4moHG8+N3DdXBITMezjHm3FTQaBQt8MLLErGDE8rjJlsLCLsDPVb5O0t9HaQcN3GxSnYHn3sVe3L
ogpkSCMJB4D9q5tCYI39irxbN/bxVnQvnsabvkRA+CDN/617hQxkgyECPgRgLRJN7N/tFaIsgCD/
uFf8xRP8XqWLLMLT0m5oJj3A73sFVbqoUMEDMsmGTsXNU/62V8j//ZZ7Z2oTJE+P/0OVLqkyqDpl
usoRs/j/g456ggp+uOZ/PG5JpIf4/pq34hvW3RoTXHWfoJZc6N6HvFnfbaehsXMxTsKSzLK9gTGa
F0ETg+2nf2krPLIsAjyo0Fw5hGe1LObsG8yf3XGDClVtvfTungWUfAvtQF4bPifNW96vVbQH3536
v+jOpwbqb1/BRHH7brMjDsZIsGmP3BjZINW9ZeM6Z7ON0HzDGD6Zq5l5d/q3iGQTaU4ExBcwdvUv
7kcVldqDygSc53/RRjSRfpQT/n1VBAT58xP8WhUZU/9oGZBY8Q0BDfr9Spf4jspIif8Ag36hh/x2
pU9xTOaEfUqSqU8g4B/9KPfH9Cyos8EFuYOMf3KlmxMq+9OFwoEbtL0IyqdYz5/6UeVijRjBYrld
Y1ru0FR06xzrPgLhkD2UqwGe2vSnXIFyYh0hgZPn6zQllMBOMEaiDGHKPa8K/IEhXin2i9u65qyR
7fAAPaHDGQiWhae8YOn+wmgorZzrk3XEIyHQz7RT9gvbGUG8W+HYv/D18/VLPzfvwx7dPz62VGZ0
pMtJvXzjcJhtRN6ang2KhD0vj+t8nj2Uc8wU7RohMqqeID0btWNJzGDdRHaG3hF7x4TvSJRO5fv3
M0QRu2Z+ioTuW5+DxJSXgcKXEQWkuO0dD0F0Wp+AaIyPTGwer7axUXfl0us5A4sJX0Jo5cfrebI1
5xV0za21Kf1ojgjLppCcMC4Y+FvKmWVxjm3jeasF1WLY1Idzvak2xQaW8Gt4iDfxpphOxRn6Rsnr
ubEJCu837PyY+pM1XcwzZluChrGU4d0lSJBm5mGBQfTMSbyLpCufwpvTmW4xbpPQtagl+3kc9Csw
Y7C3BWpAgRzJWAyQJVwdMLlNsjMXzVz2cKGmeJ23xHTiiq8Ozk0uN1mDOSwux+n+vr4uAOw4q4Mr
+0imbOsbR7l1VuiZXGOD8uV6aC5LfX57FtiYGTI543yymZ226XgR2v5Dukg9Pnu0x3BS775X4t5i
6wRgOMnzHQ3vyXiAPZ/U7znJPs1aETzyiu/hh4FLRHWFTs1xdffa6fF+uJD6jM2oEydPCPBvpIOI
mR+N28qX77NYPWh4fuSQ+7cwTF4XGs7IF4dJWvuVrdELniAAqVhwJrY66YBJXjlEj8ljPpv+xPSv
N0oqitynBs9pO1k60RIYLwE5vFOOZrD7bj444tra5bP7kjzK5cW5eEje9yny86l7gBrM2xnt4kO2
G1eXr+51eGo50YrbbN8IjIQtbHoNhMZhkc2trbUND+GBUuoyU3zNV9zctd62T8rOpDg118YRwxPV
y1aNr9gfiInop6udQh21LjEDaB7l5yEYnvOZdSLSnYSUEO0pRVHhxXkgoaJhvPrtg3IaxZtATdwv
rtVz8TwaHm75hFfzCKgWfAi+NGcc20KkfL+9dwtEUOmTcIw31au+SHHg+cLpAymLusjbCdCVKTg3
RL9mK5Huxin8fFGLLqwIG8dk8rnq1EFIIr41/R7CMBFPVMZArl/71A+wFNwHH2TnMIaEh7yrpFfS
vzt4YB6epZT4/Uk+fIwn/GTcAkLOUnNPJy0N0vTx9tQ+ja/yqt9Up/aAOD9AXLeo5o7y5Q2ubsUo
UrFseTUPiEosSLfTO5eC8D4GSD+YciO1c/LDdXfdLajrjYeGWV+Hma+dJs4o+mLrIlhiA49JgGmP
Er3gYkQ1xmu7vKnBzcF02b45SOI++VLMMPYkPVUn7VNfqsv+E92LjjXw9aVH147KZ47mhYVCQhfH
P9Hw8iGgKzWQ98ruQ8gd0r71y/AsPeepUz+ydEUooq7E7NjyKXvjDklsW9rYc6XwMLcmZXahdjPi
TTbj1Y5n+Nuiz8TXOEZaupC+yEC1r7soUFfNHtPlZbnv+zmkpJC35TNIgeHgpTkE24RzBsZF6nwh
wOofdRqH7kmiJJZ8cyYv8F/mso/WFwKPPF2d4c0t2pQ3OqwcLqXEiypOawdsjkLaR7vjY1dnX2ad
19JG0yHyWBd4yoBY3obchzYf8fA+mNCibFK69LX5mJtbBTXSdac/JqvKa33mwjQ1mP/MGMJ7nYPx
EWIIwY24Lwt3osFPR2fu1b3In36Lrgk5I28d3RV1mbXSN9EafGeWcms4QQBdeHpRI+1Utxhm7E7L
y8ZoXEZ2Nj3gUdiV68Hucdnxc2eJ50J8kHCAfYqA7h3cQeB1N9+6hZv7TdxG3t/ZJaeOw0JZ5qYs
GAtIB0fpsTvKbo7TRxJEAYQurkd8F2fVyiPa4wMz3w2SU+zK51WAxfMsRQ2yWYob+r+He3Bf/mvb
CsWCDksGpcrYF+n930JQikxC5M/g/5+f4Ne2QvyvjHONaGLEphgQdqibfuXr4BjANHhqOCQmqqpF
Sf9bsYXPgMTAUMRtbXrMd+nlk88Ayibckwgxn8g+/4ym+2dvt28HPs0SVXolircfq3KSaYr4gkLJ
0YU7Eki09H0JrKvvyIkgNYpwEestH0K7kmDy9s1hiI11VR7T21PZA2+b0kboLgOly6umWSS26m4I
KEI24gzTfYcphm2JHypAgJrUSyKN5yZJizLsh0ZVvRYLrKuAdfTY+TkUmEs5sjP1G0s2CLwynnva
5kI2VnIrUKlloPmfxgXgZ2CBrNF5VgANRMv2FS3zSDKcMuzyWvUFnJaxK+kSqiWRBlp+iISvUBtm
96RZydJDivw8IXo3/RaOeWxJA0Mqf33Don5DhgkBudLiViMKzdpFXuTvY1zvcit/FaR9SvmVWqhX
dF6lgKBcVjDDtRRhNcjKTLqzzF7fixuRn+UuajG6FbpkL+aFk4eYnGHwU5VvnaLP1QKBa5ZtJSia
ead8GpnoD2R457oIdDGkvnCl/u232cBOWA/6pm3rY4yIp5dr11JzHNJ3mai5U5BAoTqZ8CJ1n52u
P5nJcwXxKovT+TBIQVURpVKkQQs3k+HoQhg0u9DQ0DTBpXwzk7s7JDsCRUqmA8pMUfdCt7qTKIFt
btO3bjwYD6ly9W7JlPxxtWFh2HFFHHmtL/NUs3sLaihWW0yHrousInHMXFwRj19ur2l9W7b6QwEt
MbF6R8hyIgA+rZE1/57PNEhBTJiCWCQmqU7exp4dLpR8pakOtQFNVRu6WY4N/l0wt8It4+TMByo3
EZsB6y69JHm9Dm8zsHf3LrV+hBy/uJMECBW1KW7vRV/g9I4rkJ6B/6D1zPWaAiRxu2Jm3NlkFc3X
Co30HFTTFz2Qbke1PTZqEGfHKp5GRhme1ZmLz20208Uas/d2TsapnxMgBYHbv0nU8KByd4xGRWuh
SqaTX2Drdv3S4uKrx8YzdP0TXzlXQ+VbDvUibAhcQKZN2BHRfq40DRPGdt7XMiDo9bIqEOon+ojX
sWar6OY1rXONqCJMQfdqoWFPRmkm1e2iw7diQDBu9ea20r2y7PxGUTZWXXwM+Mk1GdOK6nZsNAbT
uDCTogd79Cs3hCe9R3GFrlbDQSSSPCzZSTlY61Y61wZlnsJrV41uQ5kfjWiz8bRoR/BWJi36iI8t
NwPXnpEQDp7gdCO4Jn6lLWHXIZzxJsRvjeVDSZ4S/FY1fcIc2mVkiXOJDHGZJwO1W+NN76T9dTGm
3byrIcybuwLT+7qBL08sNZnus6YjWywkoiBq3qzceCwaYjFz9sYae7yr+gacTxmVeLIIl+4yuoTt
kF+LKKyllg+pdFptXtCUme14cwSTGr9Vkdab/r92c5vCsGTmzuwZgFjm325uLFXaRCj6EUn40xP8
iiRYsEbAYpGvTiTSb1vY75ubCiLBL8Mz9Bvn9I/NTUJown7z3fj698n29C1RZxfipoGPCvL7DzAz
aRrv/IQkcOCSYWBcqsvQv36CnLq+UVCDX02nvF4g9FM7EsoLXL3XjvFT/JQBFEckqPuD84T7QEfH
SA8aeuE+2iZb/LsLR3qO9/fHcns7SikBlvPb9updsxlMQH/MXO1cI1zM7N57vzmad3UH1HLGrHPV
9/gBtvtDtQofLkdYo0/aWdxm9qyjisxmuI168a5zcXoHKNbWsDoX4wKj+uMzwcL77EveWue7H7JG
buXtuBi2MiZU4PuYrNJEoopzj4m98WaR4UYrRIdHJ/MK99XzMhuF3YliDwFK0AVfzOr/F/6uTVDj
9+QezuR31xM05x9LhjqkPTcvnNXJ6ayK55awH7f3BeW26Kwjx/KxRfBIdEPlZqA9Pov8Y/KjkJFR
nkeXSaiXEdurvKtVwOyX/595G9ZbUO7s0TRslmwgHQpjZgtTv1sEf49ETnqqv3sBUy33PRJ5i2ph
vJBP4Dy5T2cIM2eOy7K3MJM+D/YnKP8rMwzPWzkcFWyEX0/gv5ETQynMcFSVgL0lHT3Zdyf6T5wY
VRQA635aOf78BL+uHCbejYqqQ30hWpnFgEXpdxo7ZJiJKTlVpnghsxj9URbDpoOVifReggGv8tt+
m8xSZsNNxCQMPy/A+3/GsPwmY/zhEp+O24AiB1GOgfQ3OfZ3WDVW9oaqaBfSEWg/paM4e5mGSWv6
vrftNbg1TrEArrNrB5Bnli2VdXe31QeqzyWM4Pl74203nZ8iY2Xmc/sGOMhB5LFt0+DJdLskKwAH
DIfvzvfuLwhwyjQw/tNx//GGfdM0f3fcSO1EZbhw3DWMtLNCkJZHYNxDO8dPo3kQbJKcXeGle2pW
d15P42ar61ftnbMEHBKEDVNYjwbZl503JG6shUCU63gBbe8Resc08a1msacEfLY/57M8wMDc7d4b
+4CMy0+9yjkQnuT9Ih7fhfb2QKD66KaPSMpnIgsl6T721d9oiwnBI4+EL028uZQJsb5LH0MbUNBH
fewRpAFl3bs/ZAfZ71aKI7qNs3i8usCi0zMtyrP+VkGg+4yI3UMrfHQ2G+NLWPSbbtucpc9sEd+e
/607PsoT2kNuWWwqTBW653fX0Z/uW1MRZJ01/vsd/y+e4Pf7Fg8LmRkZhDUw+j+4bMwOJn/WyQDP
xAr221Tht/tW+S/e5RLGGYYi0WFPA93f7lvlvyb8VVpdmHciXtr/qJ390307HTecbEO1YFRMJI4f
V/aCut8MGyBmWXmQhksQKj7hmt6YRBS+w6nRSKgpCWCIIEA15izvzyYjL2mE0qztFLU4Ge8t5jq3
b/ZOokvqoxW075rk3lqbhBlZX44sBPjfdEsYQ+gVwy+Iavev7ovxwiiDfBn2LQpCiD833cE82cXt
btnRXelKoCTLMEpXg7ZuKGG/e8v+4tZX/jQ1+fkt+4lLUuf3LGut7OIIo6ssezSm2/65vCzxj93H
CxFPu+Dig1LLCuU/blaHeF2thXvoDKDy9+E10b3LTfHIZgrJ4szWgvhWpgjayD+ghpqV+plt07mB
nLVeDsW8zlf6FbOD6Ctuz6HGBp+9tDliG8DvzSi/CvG2DhcjZq5DszXJh5E/smbXmZWTq+ek9AR0
a6Gvf0K+HWRxXgmHaKvS6ofCPO7msVjapP+AWKLVgZdFvm7+VsRhIGfv0rhqcV8Ybh+0DQ454xQh
x6oHlFXCmRUirKmd9IqgiCZKzK1Ap1K76DWDhWNRrbo7g4l8LwtYb9IT3nb367EkdHGwup0RycSE
0aYNGE/ThywkfYBYTwoS6YsZXN7oUW0OwpU30XwJ8cUqssoLGwy1kB8v26o41gZW8arauRUCowKz
vKqTN2Jz0xwVeZweyYAPwsMkeR5yRhRGj+6HkAgPRaArAGvXpRmIVEg18tUWxY5MICX2oXG7utTF
1rgbjpTVyyZ9QRKEPYN5j58rQ1sRNrPojI/Qgns4v9yXJdNVrXktqn1obS+0ZdUlRMpSkYVxde96
sUJ89GSV2JiIC6Py1QvE5+tW1oqV+tF06ZM1YNCoEUpbMs0B4o3CgwZRLdfGgzoM27R8LtVsIUTD
An1RkBIBglz7bsaerF6BOmZyc5CqdSUvyBW002zfcTxJGCg1Mkkh9hqmRG199wrNgOSgVK8XsXpO
MhDhpNvqXezgT5UD64t4B9xu+WyMhW2tNaurVM4rVXxta3kzJiEOvhIeU1iMjdrOzKRFHLf+cFe9
uFWW2e2gij1DNOxKhGxZ5ea6qh7MoK4D4kPakOTPdKXhg14cSzVxczVXcdYr3BHEqssOYQ0HXKyP
SXTzu0pfWnp3IMfSluLSHwaIixBXkzZaqDg1CpdmJSaPhdF7WvXZdHlgSqPL5CGue5xgYQYxx660
bflYTk6HfEGsZmmJ9zyJ0Pev/p65UY0HFVKvPn6v05t38eBXls22jgYAXjg3Ur+4k4T6aECwrGVU
0S4JVXk7jwQs62rst6ahZ9uimcfCq7zQq9hxglKVSSK2k9K+L089D+0QtcriDKqym0oNYZ3dDLmt
d+9eJQl7PQRcFw0LUUzpizogsWpp1GQuk/RwH/2REQ3RCR+AgTVWX6jNEyysbekD4jxUIInFz2mk
id3Ix+29R+3/icEf30Vme8vJ9kKG3x8MKVyjev1l/ftX1tQ6qY7QV9BvqqC79KT/P9tRVQR20h/3
ZpmH/vQEv3fjDPQnirkiM/lHG/J9TQ2VQGN3ZODP5sgG/OveDJ5MRa3iZvVbz/373sy3DB7EuP8X
Bvo/c4SQtG991Y/V6XTkBvs9jHZR1X8e7IuXuBONnKr6hQGzrJPTJNmVys66T46TEDpqPRJFxLMF
nZzRbeZ27LL5y1C93cDocieRlgLjV7L5mH+CAKm4h86N3Cc+vXy5FDPr6kusobmbxZ6Ze+j94XzH
JpYRrkro8btJZ965xZWBEDR0f3wRyXu3b9W+vc1FiIiChyf0oPl17WsH+O24Fii6m1muKSCrmMjZ
OI46ISRHDuKIuvNCzuJ0bU8AGMprLvDbirjXsILU7DZkSmk3DDNdXd4o/aG9Pl9wIEwWyZ1R8nvp
maRn48Eu2VLpGGfsKhRc784j9G349orsXfco6ZP0nMjAobmjqq5yiKq3qHDbJRFAWurfUkwGFoMH
IkicZT7l0HqpMhsAKscnmal+tdSwaIC1QPQT1XUe3BaqthcZUqtLmdYk9+6rkb/hNMK2rdX12fi4
voVbHTt2fAoTj9FiB4R+1E6C4lbPWejcR1d/bE7mY3XD2xICtiORT+hcvzAFkK9LkeKdZgPKfcyk
lh9oMGLQ0dMvSpGh/lyLsW9KRZlwMu+ue8QXa7mnPVALkCbGgY86gbLgv60TomctQMErsrBmPdG6
4S5SQAF3eboUsaFqACHZRntWOobkMBXwSpXmhfrS9EwwAj16HsgGJ/8xvDgsWgoz7xHWYuqKghuW
L5rxnCyKr5qkz9rLBRwymBj4FYXT4q4+pqOLQcVVog9ZCNm7OZtiG6vTWDNuKEHo3fFI4Fz/Er7e
F22N0WrOGTaWFrtLgV1nE4QGu7BfZv6LLqzKCy7xiavOQGrJ581n2QPzvYbYrjsJZSn2SgJRauZS
UzENZXFWG4pPwUNXii8FsS+2pG8V7ZUrV7U218oxm1dZUPx7FM2Mtl4Zo0AWqrW0xA7bYDLXTsJN
tHWSSvKM6J1RdWLVBOrye5MEni4ggWobnzsGrrd+mFeKNGkQLlBbZbgG2B9x6YVOxuRx2VWP9WfN
eIVRM4wFZTMUXm9sxcduJn9qQVPO5c+ieOtm0bsWpN1W7IMqIxTOzRX78qQWs/Yofl4t71q8lUcI
Lfd1lU6sFkYfnXbMto24QjuS7657jdMP7QVzTjzG3kKSOT6TJ22PJEEgBQ5noaMBhKas+wMVFS9D
vHn43iLPwvLgep9r1wCzheI9+sIfA8FDQYIAvprvLX4RZ/HYH8rgsjIfoHOStC1/iB83bocX6Txs
L0THNL7ZOtJZBp23gZCNR+ncH+QbZl/JOol8nNz5cW7egaadsLfcpjJOuV/InAUzL+3+7vN5+h+w
/BF/0Zn6IWCZf8VULcMFhisfzRcZgFCLmBKQGYBIHWggImHRTp443volBbp+Gffjvmc5cu6nYUeu
T9w58gf1escwHck3dCAQTO5V4hJ50yz8Jibb+YbUU7DCF2svv+tH9ajwsvgbupiWZF/AiCwwIvMs
TsT1ZSw8Epait+40nPQPjpn3FiFKAp0ABQriGbIVjLd+8Cxm7vD0oEdBUO+X/BI+kETwGUGc+c4Y
KUOm/qK/X7bY6Lwz1AtpeN6j1+EFh0rELKGJZY/xQH1siU647lii9iMeWebb7XzbK4/jhqHLtj5b
z9ZbUkh2sR9EX3iN3vSHcinvwrV8Uk/NEgr4/Lbk8bCwx0mkx3nN0a2xJIIjPIg79QOf2RhmMtxr
1EPI2z7It+W94GeZ9nD90vXgdpsQFwFZ7FneKYfhpH5k6oxH6Q/ShtDGVbsI5927eRTO4rsZet0L
zJ6ztK9erEfxSArqg/4wnPjVVIFN4mRvHM5wKqUPfXzocw1r4L3ezUcI9KhcrojqxvwJhJM9BLMa
cXl7lN9YsvTLSeV8x+cYKVP9Uu1y0UQW5ORXFHuIZzGpdRM4wK9v6FtgRpquAcZChUeCx6vAYklC
zbnf86xa694Gp0H3Erpqhc95bUcwO3pz00KO44bh+hocrmbrkbc/OkZH8vga1oDYDzU37h2MbqCo
RU/JMRcPIzANVl5c1/FZI/6xNlc4F4WpC+Us9PogOWI44sSL9EzyVMzctXTrKVXVpUe7aAi6yOie
zgynuzG4Gpd5+Zw9T28I+Us3x6gRjiG/IpwHOddTGx5w372gbtekVXpOu6NqgnRPryGvD6Xqm8as
4bOCVGmJ04L1WkFx30nJWhR9BfJJBbHJOrAzT7duTAE7Q93Pz6goKtEfCAQfuZ0e3CDl1Av9NRwx
m2MNz0J7UA8KRXV9SLLj5bIYXi5aj6NPUMSzfJIlPSvZZ3PBKvn5rjgKQNUAoYV5LnQk86VSkYFm
m7rAh9274Jd5F766dYkFHF451/hzGKGRSLYIjSMJcj/fpTlGCJ9K9aL4unvLgzwQHgsghAI7iJn+
0ATRVgowoW/Bwf10FhPa6orHOPQaTN29/ALDz73cn814kyZuthSJc8eRD6smdX2/r+UP4q4YXoss
th/WVxrP4ipo9+mJBKTbRipm3badhbjlrWPSl2SnRX7r3+eDG36gCmmn+sZgz8TRcI8BTrRJV9cX
MqqHD/2I/bg9ErX6eINCklI/hd6p95qZGuM3LTnX674r5nfT7imJzhpTYTiXXjmjHhmlWfakU9g1
M23NFNnRL+7X8KxbJDjGH3eFS/QOwm89sb9KDcya8ilM2AedkBzD2hOghxln1HY+6kHROmAZ5swI
qiTvVcTvCDvul+RwX2iYoltzYR6m4AkEitrXN+VDf1TPjHgu15lQ5GQpf2q3QBt3NYmmUxiaxDHT
z1MOdZ1r7hE38Lpuvp4vo/Qsto/hq75vk5W4SLfUUKoXaeSRPbT1G4YjoJWEe2uzS7e8Notr/yxI
0+fW2oy8IhR94ALrWDsIOXvPqug0ty2fhOtXfJ/V7OIHcWUG6jI7S8UqPA5LUnSGc7vLj+F9qzxP
ntpu+ZDtjPdBSj7zNHauleTEln/Htz2yx1J0MazgtpRepc/huUac8Vn4UXCjY1tpMCNUAqXL1h2b
jxDAeteTeQ/Ig+f5Z4T5yc2mJKMUS1LmQXhyvoj7YU9oz4qiYKbNTY8oYzhSzF66DkwEbuDVxpUJ
ppV4h6DhX3GPZkEhTdpuDsVJeaWIa8560BnrglLpylaU7Zv2dJUbtyeMVd/VEEBVJ6nXcXvAz4g8
8xj2656SSW4eGbB3KisZ58ATLrD73MG9zoEzinkySaEFf3I/J/1grc3vb/gaCraBTgbofD1QOcuL
OEIgpOB7ZWP4LSrr4o6n0WTszs/A9siZT+PSzipFcVXiJLmTv2D5lkVwnSFjcigMMA6hiFZwWU69
LnSYVlOUkAthphin7eVwnrBXRSfUj1KzhHirimuZVNtx10hfmgBgfhbu2zvLSZwvB8gf8WmMPotj
tStRgT+Ve1FfX8IVb4q8tHb34Fq6ESHV2/zu4nwi4JddA5yLePW/cA3KV1IIA3MdDR/tsOONK+Xn
e0es4b6pvUF3xfY9luclI4ZXOgTjXWCnZAyZLqyt4UvLa+fVjzBlyRTU5uw7iJVMrNGmSIHmE7Iy
LJSWKMUSwB+IY8p+tSM8xCoc2ZyyMrwown9NdQk8jHqn/EzO6bFVbZr+61F+lp/bT/0tG2eMLfC2
KrbN+rrN8Zw7t5/8gij+nH7m9kj2HM8rvonPhbFI4Jah5IU+yK3W2MIuJNQDLq3dvRn78DgRtcH3
EvFF15gQdmRET0f0xbuaUtg1XKf27ROCYEsgrgjNx25ftC3vwGezLT+u6RywlcbQQPmA5p2GjjvQ
KNdcMVzsQGQyOIz4ZDaPivSh3L083mTCzAjBcTWwHUfhskEl90V0s+xK6/vWqCBVrqoLpu/18Xau
j/VxfAxfEs0e1/U237ePyT4548jexb5295I1ZoWsOEl+IMiwnWv5N42pENzaKdnBOhIznK9YB8bL
ImFVx7l9yvRzTCKQ7li9eOr+hjVO68kYn1uni7rFum7RPunny6c1L5YpDEneCN3BHc+5UHWXi65Z
Nt2JEwGBg3RGle7sRTBcUo5FMmovbv2mj9cl1xWxEy3by7DNzNntPddXIzWpsqOta+cXUsco/yOb
8z99tnyL2KET/+qWZvvFLzRJO1/+RxkVTGhMUrCTYyl7YUsf4gwLTOTfqxZ0eBl//EdXGqnKOvLD
lcY2UQhy8aygCPv7FIpxN6eWMmf2f5R66M2yKWWqv/gQbnvvP6kUDnIU8exqtE6ufrbWHJjq3Ty9
LLC6x/30P6J8uV/6K4/KG+R7T3696bdrLqAAW/9lx9iIMG9fcWA5PgmLb/jKvxFIQgqFdwCGHoxO
mFb+La0DwwJzcv36fsgzSYp+eoJfgCTszPEI+8PIRgao+WU4y3cwMiWuSCSp9le9029DHqRQOo9B
JWUyhDEmWsBvQ57JsAC17Xc+pf+A1jG9sB+HnBw3tgfMZzFWs8RJ4fXD+L6PyoZ6i2waCmO4ELTh
oUvsKP0TZHC0i3dHJBwCRTfx1t+SOtggieLgQ3oxIwdYBjSIqCPwdjYp/Que7Ul+yk43YNqGVQF/
Rn543YSL6XZ+iZdJBsPtySw6J9L3yW053AOhBviRgdvdTE8dCprOr/36pCtu3b8Ag8GUTvJm01UF
Yff3aoURwUyxBs+oqAOvlPNxaYe3aHmz0oWBI8pAJZQW0CG7VXODzSYqN2CjOwV7Dj5QumH0C3/p
/3eSnmgaP6Bx09vPLI8EUYRvKNt+PI0icHMkWRBSMEZYh7QqfioSO+P2F1uXAk1jsXANwdGWjJGr
ci+zHsuGuVFpBiuyFbbf4Zp/OcD6M63kh8vRnL7/3ey6jvrWKFONCCFOk1Aa7qUofUX3+lSDg7i9
MSqotZHE9wh9AdMhzuU7uSwD5igQ2XsMQpf3eN3JyPPhyN0og4rKHz9S2OW366GW8OvuhNPFuG+t
m0m9aQ+vRTaPzA/5tpNB7KixuNuepLSd1VY21wxAJyH3YjrPwlOEZUofnX7GNBZqRxgNHNT+Y5Tq
o9aD1yX9rhK5/O6Ac9FIS9QLQXVpAqnOg06jjU1bD9/ZuqpcgzkQv07+YAYQtEpmF/E+opdUbkdr
TBGM7pVybdJTWARD3F1Jm1U9kJFb4nQh4je3zxnEQCxVthfzKWVKQS6GwoAc21W1n8lHoQtXafuQ
Qids8uDSiNSBBz3elG8ic4GE6iCm9DMIv0g1v4i8izVT6wddKL1GeDFMusPrQWG0XlGSwjcy4WBm
K/Oi4723Ukl8wuEWBv0+XPxC3XQ1WLBgHoqFdd3VDhM8SeeyBLQZ2eqHddDektuiw6U24d8nihDk
XcQMHDpr0fwfd+eVJDmWbde58JsogxZmj+8Dwh0uQ8sfmEdGBLTWmAk5HnJeXMhSKaq7WWb8eW3Z
1t0ZmeXlDgfuPfecvddOnjkEq6uktr3pzuJRF04ivwutnQnkxiAMpd15NfTbbcZx7mkZjgpf8ZAK
G4CrtlmZV616DcHtXDTmJqV2CMXaDYd9q3+IrV+hycwvuUhzhOnjeDS6rnGz6Kp4ny+jsFWg5/Yb
sdh0Ft/oNqfXOe6BnKT1Z1YTv36MG43+WWwPfCzzyLhkuRVMWrrSdSlt4vJeZ96jsgESshUH+5X3
Se29hM+ruyTVLGfJzvqT/iZVmwHWPf57KCO+eU8WG+BZ+hWsJurWhLxH/4HLphX7Uj9y//CjYp8y
NvSpMxqgH+UdWNSCUy94PjKE7UDZYkvhIiS+JhyJDeNw5GTJU3PqsxsDR3j2POpoiT+NWvGE3Vp3
UVOpdzUFszl/oeCgCmLbt4h6e056ulloUskh5PcmRruldut5xzrYK/WmZsEUrrCDGThJi3ZLBBFn
qDhyCgIPrTsIpDAc+0eL3ikYeOMYbpKPSXUNVGoIfuGdYo+h9T7o+6Cij2mWaHRvBPlFsM4Z0t/8
roOsdCyaxz4ROW5rWUq4823eefngCLjruhM9jS7qd2LSXHUSWVhWsFGqd2W286jaNus4wJA9cf7y
71wHYD+WNThCioyU6puF9yexhygKmsbI6cc64IcX+K0OwNj51bzAfr9qMxgA/V4H8CcAx1GXkM3I
pOdbkRaBJ8DFsW4qBjSPr//Qn3UAwi1Ngq2BXZqpk/p35J1fN4QfN7A/3/dP6k5FMJUuLwDY5Msu
pHLUDubkybOzqgwr7ITos5AfxqKTdB+VT9dwK23Vq3xHn1LaT7AmdH4d581T42wH5/7Fv0bE1HhP
D53zgALEPh9fXjiYXvvGy2GNkUXgSFSc7Z5OzDN3iOQx75BkS0PU2XtHnSAI7/2zrdxvvp+/2hjX
ffiffcwfNC112xjmNPIx3wx25pX+sXoamezb16pNrMbTdYqACt/FtvPBdTw9GQ5yLHvNVOCUgoLS
eK9M+sD/vhNXCh30xiKjTFTFyJS/+QL+6gGB1f/zA/LDC/xRKFPvkiWNshqj9nd1MuHSuKUZtfKE
oMP6Y+Cq8XxoMPgIGAXuRR1LefvN87FSwtBPfY0kpWD/G3Wy+rPMdf3caHUtLE06///7gipTB82M
U24cnhDCYbD3EM+A72/PjXHe7+8i2//0bw6for+f7ZvH1fr8cnHIv3FvPt0baffNZfyL+5jn+y9u
5D8v468ZN98UeHM6zvIU8X4IInpdxcDczKss2HsTVuUwdkdc1KsL+J62xrBLNtHdWgxgXd7RxGEk
Sue5PE2H/JSeTJBaCtw6NnbBprf5kcOCmUgpsTwwWwwHHc0+xV8dgBUGutmrzwT9YGPy4BGXa78n
91f1JnklXBvQOmx7mKglx/OePI/WpzNuSCe1zxdKRfd43JK6tTufX57oNTo0kXjcHLJ8nTPiThRO
T+ym8eazhBdOQMcN/Yv0LtpXzrXC31qduYdk63LUpjQYPQ7axbgTwHrQ8KB5OWJ8PVi7HgRJ/C8W
D0nkRvtp9eAWoNC3ICFBNf/+Jmijrq6aNZ58dp6BktmsXafTs+tXW0JCPAFLdSW7MCEmP9iZLg3o
zi/vV13mmv+TO+gxr8rVV84w663m4kcbqM4e39f983JIX5cDMIcdGSa3nbv74rEybb3kq7+2ORHC
5nNj3YWk0/k33FWW+4w3GAH7wyV0PiNbcFk+xbeI24/OU/QqQMyZnF/V3v+OB3pKZPgJOCpUGSLV
qqX+x8oQRRKgfv6wTv38An8oQzizY6tAaS2ZoGhZCv7waXCCRiz6K+9hpZT8rgzRMCGyEoEaUWHr
wjL/5kC//hEqDtY+VWcfR2f8Nxaqr4lr39+k37/xNcfk26NfMkm9HAyJti4C5tba2OrWILVo2oj7
xqXpz30LR9R55bDu2ik4KhKISODjV+l8kLVnJ5vSud/eshTYhwMvgq2VteX17e2emCKDZYB+tn/A
+sav1+R9cXtvZQQVHCI+p6PsMVbZ47cVHolvPNqE7NBs/40zcDx+afzV3nyEMTW72e3osggMNv9B
nodHX/WPi/Pyom7ya/FY8oPEfpC84vYi9ns6hOWG2/9u3znvWD92s+/MTzz67r/wNHwFxv/Ta7iu
vt+srkmr5pChuYYAetVlV12LHqIwd3MC6HcYCWx3PqBpCc4HsV6otAewwYK9wZVFnVS4TLGd0L+q
zzVZDFQ3r/eST3HE5MLt10vOUpj4juYQKGlvrzu78J+OEiNJb/Hya3VDQjO5iZmnH2jqr5+OSYWn
c0Ws/YX1gEKp9ZmpsTBgJrcfuCB0fG0fUcH260Pw7/i0r1WJhkrbsKCOksfzz552URJkhfXgx7L9
hxf4syohDEgWcRyvJBWZx+mP9h0Z5ZguJHYEVpq1I/hn+w6SNtEBPJ2/0u2+K0tWwjYLCA4Lca1Y
/s7TvtZb39+p33/yr/acb+7UQZQXLkkfue1rfyIwIvXuieBJ3ebqSlftOPZpl/XbAP00/iIM8w7M
o9H52K31fOTEh9Zmt/4aQ0bQDOVCBL3Avr/dAmGnEOZu27+Q/EkMnXjHLpayhwmUBbqL/uOooiKy
kV6txfHLWXQ9mTuWTWqNigWj9jkyfHrv7fdP+PaecPz6Q9cngtlPuWF58cbZY33lnt4/KMxYCW7d
BrI3TGsj3nyK0YeY9h1b3s1j79Dxs1Pga+gk9vJhjVDEzOStRLQQABg4sm9uietfjwTf84/XzueP
RwU8NZy7+HJJeeCg9+0aIJRaOcUzV5Za6VbdDy6jADxY0OcOFsQCQgKpfvjR85Vg32NdOYn6masf
ezvrDfTfASmGilw+LJ3BD+2ms3faqbljtUgfbm9v8227Gy487zLPuwLeQWIYbmxpxYE2RmW2zzzR
Hk4jEryZ8tFdeRefsZvt8021Db+yDlb3GuWSvx6dmPO5xUNn+yyepv3CeYVCi8o04OjleeoKCnVU
2zufSS+2i32IzMelZk28zxsGvYlz4DtanR9ExFUOsM8bpNu4xpCdwsiz/6svK5f3PIaJ03ZN/KX7
dmFgv8aasXLp/3Hx8H/+1xj/7//ZlWmzEN4Tf/z1P/9HE8DUTYUETg0dKCf9b2sHg8pAMn9nYf6x
lki/KPTn2dRh4dP5X89Tvx9xxF/4+1SjeAgl/e/iC9bV6cdbHisKHheqEApclrsftr02GxTycTQd
GcFJT5d0xwR7r5iCig6SXlYyWvdGP4RunBqPSVu/zONC8nM8wSIYUQ115HxG+ak0SMKQxLrbD2bK
sLmGSbmkmRP1hVdJKfwjg/Z31uUfEylMWXDQUjQPQ2N2m9Yv+iDfyGFS20pJ/nImoJiSitCuZv0G
oKwdVZVol2PfgaqaE7eSFlI6kfEyZddPiobDSpkP8yw/kKJDw69vkehbmmM20f3cJW+BFq3I7qD1
Y6n1sLeYjlZLp6nITC8akUpORfA5qAhHpqR9z42bQdCpZjQdnqQpondAQqPpgFzmyKCCUWVXHxTZ
R2+7HaLbgs6JLCxPhdJcBGG1iZWI4c15IFKt3iixtWasIVvrUUhOYtLDxmk7u8SEMKnpLm1T4zyH
wfMy4gVQVXXi2ltwbSfTIdf1LkmQOxTJC0Ro5tKBlruoeAEJ0Lxr5cXWETOGteXEQS7vq4jA5EGU
nMiso/3CIFvJzB1nG/LNEDUGxNnbgi7eKu2S+3ke3/eD+CZoaHpbve8QfaAnGbVmB9HmUqUtUoUZ
HqOA8kwIOWJF8eSryLHd3Fo+VKPCIquhvYtw7GtNtjiNOR4GDalBGmhXY1RfjBJJrV6hszW0zlVz
+o6gqjp6kvmCtAW7hdlWBHaZCLGmlBsqCEVvKqd9U2tnbWjRE8hG6LOxHqZYafmXU1m12hoxl812
0it+rMgIZ/SpsYWmCfxy5hycdCaMjR5SgRxhqsOqEPAoHTAN3IOUmJPgUobMksMxjvbmhDpEzOE9
RUu1NYpWvEk1KFwZ7VI55xMGw4B0YUJJ1KirnmNYBlrdxJ/EVu+bEdSaYbI286hr5y4asAYulTeF
ZbLB0R9t83q+laaOXLRFtI5NhPs/VRR0C1oAcVPKr6ZaQZGU3rBubCohUB2UptDN0Jw6RlUe23ZB
LZyRBTRY9U3U5x86sq0s7raZiM4zYrZnzzlk0n7O76JyoGjvo86Vte5R42uBIcDN1xa16M4V2pZe
yw4C+thiSTaNEbwgr09c04B+MSvSa2OChu0L8yUfLfJUqvklLIt0P0eIPvoAYNWysEBYTIbCZxJ4
8BzK2alKVVgQtO/R1oYBA8RwlSYN4nKQrQL1Dj3volEiXw/yY9lZ13xXMMTrkNjvXGCjI/tcz+Or
LKxKNxWyY9DgpwlNQlHbeXEqteo2OslF8YJ2Mx815BY9T/jUta40I+AuAxBgwyg4upAZfEWB4Up6
8RyIMxvZyER9MREzKPOHbKmvQSOx4y4IsOW0r500eIoSeh9KZFwPUz06izHCeOvVl2X4TPRW9OOK
NA6l5y4S5OEgI5mSUfSNCphsPFOXMTQ2eZeioUgHRAWKcG57GB36cG8l8uQE8bU0IqnWZ0TuVcSa
Vstp4pWkBFl6NLpLgkGzVns3LiwcHzEXL8nyT6IwAKhPCaPWPLyIixLwPQOOaguEk/GgUzNlSEki
YKYNcvYZrabexoh6Zki5pNQaGslBLYsAz1ZoyzPaIWEyGbAOzcdgwpbINW07ielnGZmDZxg1MI2l
QjQM36MdPvua/63l5CApyQPtQJq+VvIlSUfIqn3ztBSC6A5qXjC0qsyNgBJTZijmSUxkdWmYvJhl
Kp9l2ZEqRByafpOVrcWbD4BdAIPp5uk1zKmgWpMR3woPEdXEcLJyL1XhVa+nt4M09JtO7eptInPd
6sqbDSve6yHJ7pUZ6vsW1Wyhqus8oytYItafNet/aZ0xbVksXgy9Optp/Lb0orkf0O+kdQQYKubY
GimjLWvj6xxfq+zrtornqTOAeC4GcMK613ukM73ptYmA+x7r3ZBBeYfzKYPEQUxhiFujadhRkEwO
fTpti1n5VMP5i1gk4XGR4vncoRzlJInUDaIOOYkjNoZWIDBpuBlJ4xyZkFY9YrqpEDQvElAJF9no
ddDxgCaq3jgzHWqg541VAlWNS2K3eogJQ1Y2XQh9X1Sn3tVKZN2GNG/XEYMXoamyVPVSgAOyey25
HQUsEMKkAJYnEyut4veu0JWTxvXOuhZiS2ztU4kZe6hKRzW6tXIRSSNhSw7sDxZTMvyMlv2KaEpv
6HA2huW2WTpEkiwFMIuGyNPFDBCJZKCE7yP498n02OnBevgND1NX47mq0FvVZXitt+Rj1rm0ksvM
3UgnHtVRz1qV41OLG2aAVo1Jogd7Z3Yhc4YEie4sBLuhl27CRoTwklWBO+AXE8M295KsQTgpJi8s
eEzU5zl2yJqnhKbwqCYjs+MlJoxLzjCGMIZMFmiujZaDt2unI5npt2qpWV7GcdEN50kiFEuQd4m2
lYoco54UEvU9ChciHU5aSADpGOSnQi4aDxJK4KXVS9aGu3zIK8bR5U2aCY9z34JxCSPiHgTtlM1T
fjaSgRs+TzTPbIvHUUSfZYiXOYZeB2azDDrXbFnFc1nGMMNMDiDTVp1FBz7iqYnoeQYdlNnSwEem
E1sQRdJhhO6S6kxhlXE8RVQU++zNiBgZNvO21tFpq328xZf70gwhgROTcqhKdG5DFhyt1cU2Bqrm
SYZThTky1J5VvxbV1s2Ez8KU0+t2Uo9LAGvIasD9RdbSEPVm14vGcHyYFHcxF2beyNULZc73kZHR
qS1VhOIygrpQUg91+IXZmQgtF/L/lPbbqSll4uE01lB9uFAycbiMVYDOPbZfMsRWkUl8NsN6V2gj
xUSWEf9gMn1SkUC3y/BQa+gSOnSEpNZI3OTYifrFZLqaVQjeFkAhvXrH81LseV/MPmdXi/qZqX8m
Oh28G6ftuCU0iTJUmiLU4AtZEaQ1DriPDPQZ6OyMyiTSHbmKQwKkMrAoSVaKcLE75HmSOXGBiqJP
C1LgDMHrWpiT1lAvTrFUI+pDXTiIVpogU4vo6XbdZp5Ab+hLkWzMWmEnKFGpCYD0WuJFLUG9llPl
QylRLChL+6Wc6RmhgtiEIu1ubc7gUUnprhqQ3MxTu421mna9j6zf3AdpQOkUXde5wn2cxN0Gps8T
SWb0gGPMLy2MhKjU7FATla3KMuSocT7ZSltdJ3L0LI45OXVadA6sRt/iV75asDi6sawiBBfDL0nS
32Jkm4Ftadc9193JAvZYGVDTXc5X4TWleN9lCYCCjvBtRZG21AYsn0GLmXfkfFlVgVMqd1UUr/bK
4kOqwHLiFCZDVUNaAaXK7RaE1mRT+F2eACfS2y9anntKN/fXinhVjWGKSKS86cyyd1QtvdMU4b7W
iOpdlOTNHGArTqNnyTVpfpiBv1R6ynUiSJYlR39Up2UjW9VZWP2haXs0m/xgjPPtWDbklubpa2Fq
V4p06ijJzA5LVxQo5qZLqfGIMR5YKmCQRhJPSPoUDJYrBRbbcGuKm1gJ3+SRTzZAt5GrW7KAz+M0
mBszkPBioUIa554jQGaNnpbPLpGtPYXxyeQ23umKdadFanJf4u1eCrL+IgmJTXtIpIo929L3WT5d
x+N8VCtExlEiqmdt0ZAD10zz9UHmgKAPlIXoKANu5rqXYNRb3W1U1ihu1w10DFFUCs24EYVxcAiV
sQ4q96cr6MTgapxAhM5YTVBuak6CszToShsecTsq2dGUpQE/l2P3IpbXnfV2E6Rg3dFOJ4dawixR
tmQPR+mlb63dNEUY+So+cY5ezKJJ5mVDaji5iMu3QQHRVjIqfKxG9XqU6GaeikaeezfBQVh0orzp
hIEqw+Q0NtUAySZ/Uvppm3az5mJfKMt+dttgfp6MEVJsyfklQSTUtCFzLTO+LCJAsSZoXnopRVsh
ayTtjCD/peqG6MdwqzYttGO/VfyCaLUsjL28h0W6RFwAA0FoZs1rPk33BdJWqmetq6T9fSVQG9Rt
Ebo5p31HGmp/FCORx4LyKZgGlPoSEmdRJj0eGxxLHfLnhhRoTcg3xAsBUp4zmB2dyhyLABPVaL+K
MPpdzZKjGbDEFg6knoAn5KpRzmLcDexjfeVoqvRgjb5o5FtVQJGSmdg8sobRnAIxNE/utQotZ5Zh
Pjda61bJm1NTcmgeYbYzl9YeUbVdJLV8NuaF3tyAoEfJSslppbbeGMB1pVGsnaZMEcCK+pWKdN8J
cdltJnItJFzdlgjUIY+6U7QsM7O9HltmhLgugPpaBSy+6cKumZPI65izyNmG0rnWJjD8o07GcUxQ
58ijE9WqZ61/JhmjSRzkbGv8RDfRO6tzvk269k2ucrcoKEVaecydJhRvdKPsIdsaH0aoo3VBWahU
ZGgaSQ13ZNhL83p2sypM2BZOSAXcRB+Ej3mVOpo4K16mSxzwrI0O+8wztWbYCHJo+hIxPmandy9G
CX9aLYQt1/Mipyptxz6cXdNcfCETPiwBcXYYNvezpr1lUSPheZEgWRj7ZdwHZlm4ei90Thpqdm/W
7Bxm9TwRLO4zeiaaI9K/hE3A+FVNsP8sA3mrPSpGWNJ5Iif+nLKijrO/OtNyhqNJal5HyZpR0wZP
THUDO0elZ+spOOquRuwdqF6+tJIj5gHPTrLszIqFPZG0kOcn96J5QSJhRKmj5KIK/qpo98ZAchQO
h8gYOPNODRqNEvl6lQUPUaVX7AhC6/3/aeEhmPzCcbCJyQv/zydKmOrjPb78xzpx+PPn//Hd7053
m/sf/8J3f7/9z69/HH7A3Oou3/3GK7q4m2/6j2a+/eBE1f3eSl//5v/rH/42B7ifq4//8d+w4ncX
RGDv37XxUNgg0sUrTlCkZsBAWz3f/7gjqMM0FensfT9g+OkFfhsnGrDgGRYAgSEsbZ0a/D5gkPRf
YMCsM0MiyxAIrZO8PwcM4JlQFcOKX3n23+seVLDyGNfpgfzteExakz/2BPnk0OMRI1M561RX37fB
W7XTpz7SFRDQ2vOkg2Ik/08htyWTXOkq72K/7d+DE9u/Ize29GVAvUZG2bohb7kfC/WcDCeNfskb
vRsNOwwh8/BxRbC5ggRsu/TEbe0Jd0ZyjNlVWd6vdLQForaz9NDPqfaw29I+x7qQyruS+zkqK1u7
WjbpgVK2VA7Nkxr5gWXZsXYnt7oLGNHtUCxWV6THcvRyi8hTP+mc5LFDBVqLO6D1RCf0uSuYZNSz
tnlThJLhINOCb/wBO312F+vM64Q9i0cbnGvRV2ge3ccW0E0ML7nphduc8N2m+5Aii0ryqUPdBKoR
aSnpvOZ+FLz0trhu3tXLggha+hLGd+qyBaKhTvZ0L2E158Qj+Q2193nqPGoWjkBW56kNIPz3XNnq
9ZlZ41kNnfKGbmhEPYJPtgOacYgM6RS0NX7NBl/0uSiPFAtXfUr2jV9u5mN8nx9xxGJYTXcTLLt0
MzZPFNzgsg6Dgnuwecvm8I5TwiEMesij+XgfkEr3KkeWn+BaEsYJ0XeDGFLWk20iJVdRyfEnEewQ
v6bRf9HS/khg3THtAiddE4ErCBcipfyhjOBZzL6a9a6lBW4iIqQCwjHFGBLPi2U4ffBJm2CzEmwR
6uJyjMb3qv9sg4/llkJIZYTETUBTU3U6fTM89tZV8alKiLgpI2h/zbeUBeNLNZNXz2Y7SXyqYEtn
MolRc8Yb+hDiod5kr1Tw+XJMl6OI67D7jBbHgmFzCpCjnJuKPhje4pSjHD07bwbwnD3G4z0OcTCd
Oihs+mm4kPsTyXW3pvw2H8YFZGb42kpfitiPm33zOpYnXEuyH74n2a6GB8ZX2nODil64mUObYjge
tuzZZnhQm+Ymom3MNhYM29r4lJurhQKdTbNrHmVzU9518Smd1iM+OunEgyYSJexQW16w7tyxc3XG
0QYdPQV1NeUaWZT159RwenkQm1swxzDwu32Vvetl4gnjFbzjjfEQLAP104YG0zaKjgaNYCYQ9sRR
zqrIEdUOpXEWwdiXp0a4CSCtWhRW6oQVjZk92vERAKuqYLNaXuTJj+T3vNc8AdjPSnWVyifziBV1
oKVNJci6CkwfbkOPXfc6DIl1kN9SK98u+oglTAZ49BINrxVs9iZBth/LB4UyO63A3TBeABh06tnV
4yDcMLLf0K20tevclK5nbdtN9d03a/JfTPiYbfzF0iaryDwZnzB2+VHOo/X4AzP0/LB07dsx95Xc
AXchf8yX7l2ESr5srHGjfwaPVD0qFXlxCnUIRjatJn5ClsOxu49HHohStSUTO50v5A9iQPZDPhx0
msd1c+mLd4sYVNzuhtONV72sHwONqCv4lw7AcGvcNp1bBH5ey8RU3AWWJ2oYPzelcRPRvOufgue2
d3oy+TLXkFjOFCDvXiE9TrCWlKNQdU/97HGKjvVDbZ0588apXxouTjgDQn7tSMQH99Ym7N7UxWeF
ji8EcSckUDHwK/x84iVelfjcl+BCKPf7cOXmQ7J2rJkxYfBSCI/0qW8m+TCiL2ejcKT1KG9rz1JP
T2rL+IHhCMwKY96gR8+3WX0ztsdkPGScp3X1WUk3RnwEhozBRIMDb96l2qGT3wVs4+Y5oMhUHDMa
tyXVvcc7z2jRIFMpX/qOPrlrBKfS/hSzuy7bxMU2XK70CS+uh/FE2pQ6y8KNoMc2vNEQt6VEF8xl
kQ8zP6UfwsNG3062Z+W+R6BKj5ytbDOBDIxUa5sLcWtPTXWxhvEQYhTH1sUh6nV4Q8l9wcQl0oqI
XN2yBYzWvRPFDIHJoxoReGPm1+sbjZBMbRcaDnMLR5zxODgm4qtl3BWtDwc8sXwJLQhn3S+4FPT4
2gLH2+9Im/cbesiIw4PqvV9e0+pQvJsyabjXqiidqxG+gDxe9yQUCKm0rWrlOKn6UctxTcgfRXEA
DjapO4jETqC/rmL9VHjo9duioI8gqxtRI6GT9ogCaMtp9WMcX7Owpel1VWB1Y2Quc4VCsjc2kcq1
m73K2uraxuAYRpA72xW1tbzKY1mue2dcjsLIczn5sonGwFeH1kEviGlkNNx6MJwo1eD399jSCq/O
nvK+ccUGD7I8YfQwmOThu32Yr4xyn2GBM70UuzEDKwMf+XAUaUTKfkGdXQ3bBSJFxYYk050BL5VX
V9Gzyvghbdy0eisUhnScJmVu6QOTAfHUXUlrrINrkvPykTxXL9V7tyvGY80ny736i3qPk74Rv2a9
THsuxtqFgIlBEKfo5rfGc//YDY5+0UHjvJvIEJEzhjsefv2jP/ePPO/6jdnI2yRgRk/HbA7sdKC1
TGIDlkdSIarKmUplO1jaA+O5XFd3Spjs2oT1VVQPA7O0pqOFOeGDRs9QBpDt2gtDWGdRiXBRa782
9/O4GavaaWVpg1UkSQI37nUyix+G6SaaZhLAe4YRiyMuhZfCgwoLbIEiA22AFan2rin7Wr8s1YVr
ft2rBPbpYLfS2FNTkUaID278n6+caxjSD9IIilk0uYyQRbRr1g/M11TMpTgcYhUjM8MGW9WYI2W5
3TyQAxGwpbtC8IgwM3rtJa9edjIBWbWPhSGT79KnMLpq2+t/8Y5+1nUj0EAqD7AQviqh8bzjb2Qw
2dAtaW/xjjrlS2iCzDvr7O49kVjMG+lNWRd9Ue9MPCuco9vmXlQLClSZ9VQN3Eruvaipn8JK8UcO
zNTrd0N5K44f0fDCkBN/8FSp/+VVEP/47IOSCZcBOiJOKTgVv/lu1oPWb+ec8yXnAMXZ52fIFjnN
P7zAH2efNZeBni04bZ3bCVXkb1JK4xf1q++R2f3vCqo/zz4Q4FUEX7gnoemu7+d3QQRycGCOEDAR
58rGKq/4/UT4W0HAYZLTJ2fJvygQZPMnPQR3N++LFzM5Synietd9c1dNwjyohgltfYh0TAxQckzK
on7pKaAI9wGzVKbSckdlQT2mdbT6WTnahUE28ydu/Sp9DBu4RFKJZ0iDotDPNxOeg4y1deyB6jT3
TH5VnblycmOA0JuKU1NxaCquRP1V7S+Bhr28uIqXPRkHbq7gVYJRogRMQJX0Ynby4Ia1VrMr4mTq
0wUaTGK4sV7fi23+OUB0pOtFjEqnOiwc27LhoJEPu0GJXnKWslaSXA59/tLLx5SqOyoD1OH9bWVG
JI/q4A3VfPyYOkqZgSNMNrM8Fhiu++lNjHa1rF2r+szUNe75FwnTgxXga7asR8FscOlTMoVRxiNm
6F5cBUyYmpUjFhb7IaJqUKIGMtbdzM+EaBtHSEWgrNSMhDCPj+KDxZR1msdsUyt6fW1qi8RmHIUe
UwzFloebXK+AQk6eVGAkab1ButMjqNnyy0iLtaFolh+S4Cxggw4n2a0FZk5NqoBFYxTRqeY9ujmU
bRk2fDPR7RKgHx+6sMzSqQ0ZWlUiSseySW+msFVh/WW7KSBBQ2+Exyia+TBwYFISHBhP0iYLt2E2
+ArpXVr5xcwnP6MZpRafNODeQragKmRN1s3cD/TKKzMT12Fetcc+mygIiqbcMEOrN0Itbafeeuqb
6D3Qlo020vSz4mM5gyMac8IKWr7v4EkcuIHAPsM21GCcA9TITPmlX8AADdkFo5GTy/1ZMkKKseVI
nBYUYiNmUI7t3uLdWPjKszi8NddZgM5UC+NnQYsrPQ5UVFmE3obp22ZK6PbTYWPWyIweWZ5Qixel
4BQ1YPtHYXET8Cmb4hIxDVu69BRW2V0BpKWq5ismFleF2b/GeX2OU8hNChhKDVpACIely5/rPDj0
ykQv0PicR4hLZpTeV3r8wUn+FFv4QI0B3krdv8CgvRWU2ktV5IY90KKivNCw9mpNpTs2nxemYVMM
Ca4CQBHspKI6WivPB+zXf6drHEjLRCmWGS+BVpKVwUi5q7j7zmF3U1GlKBoIuIA9FDWGapIEsXJB
BYJLdWHTJV+C6GJ0n5WsOmILscDQ72q6q3pXL65Zs6VnDOwrlClRd911nAJVPIhm8yko47mo8k0T
Zw9CVm1ABl43At15saM2T8nVTu6yBPKodY5C/JkasjxmWS2NgUaP3WRY9liNnY5R9zhqO4M0uG+W
5b9Y3f4C3M6qJuJy0zG1yJhnvl/ceiUuVJ0xM9Ub4+xW9vVCDHeRyn2r0gyI1FY7GFLhhZNA32Ew
6lNT3Bo9o+fyQc2KkzlLHx34NilNz0op7me4fUKFZVQaQZkx5TZIA6hvU4I2cuMgdeBk1XltwJ66
ePx1//+3VCpz0KQAUwFHsk+thco/biRamiCuDbnvG4k/vcBvm6mFUNBAKGhqzFuIpvhzM7V+keAM
0BJkq13Fx9Rzv2+m0i8mUGt2UZV9U/s2HEkjP4IWIxwCYAMIr6S/ZaCS5Z83U944KGkNNwbn7R8d
VKUeNjNZRAaDRU4pARClHpVfaAE3BUMsPg3lfdewVkAXs+LbiWb4KsUhwMBwxwYa6qxcpZNIfTzu
R/m5qE95ci6zz6UrPmujec4Vqvy5zDdKNJeuuGRXpRKAbSE3sQ4ekxg8Qa2c5bzeazqDJMhXC7qM
PH42JJpWFVPSfEYnbXBDW9FOStptHuVuK74ayEvgG09Fw6YXIlCAC9tqlLgaGUS7fPYHfddae2B9
mfYR0qS32/aigIZEsJUvNWQDbXWot5mfI9xzeu15zO574PZBu5MGaArtpGzm4v9yd17bbVtbF36h
IAO93KKyi5REtRsMSbbRQRQS7en/D3KcWIqP8/vWRyknsg2BJLCx11pzflO19kV3mzDrbB+rOLdl
84tUGEsezTdV04zuxQBDk2l2eDpoxj4frrpT7WijRHaiSCxfyLPACpfhMN20KL3E8qWJ0GoLt9M5
5ZnCoPZCNmOJPoZgJKth8dImxlyw54qivToV5doIu60wnDyjIqRbQ5plrjTrcph64FFZc2MmYTDF
V6NWea0WLVL9k6ZJB8tSVhzdVjKm0y0EFnkV1U/KPFwPLytTp1mIqbu5lodblafwJcQzmlyWHSt5
rJu3FzX2h65GvwTteFYmmTNTCc5NeZ1ONxaGfKHu7I52mAbeL4/WytDfNI15UwrqIUnbTWiAIDBq
uQCFJNwXlX4/qtbtoEyfBS25iiN0SQXUmCFgg0Sjl1SkhazXqyihFZCRd6MMNVuxUVmng7pPBSEw
s+7ObE6rlifUCXBzPsqbJiSOqsdhLWjpeVlVpmbHEosiwqJ9JZsY9JuVEp/vjHP2RNcNLJp8Okqg
oLuE+lSZ9mWao7eP4nuz0zCDpWtDnhEQS2AGJPCJG0W7PCHapJ/JiJ6uNAXVdLo11NGW8nDVIDnM
tITm82OBEjdv8K5nMoiiS0fprnwxR4rWECGVMK4Sky6c2Fq/b/gcERMwdoHwqpKs4tn42foqagKD
nY/r678O8HV9JblaoeogSINahhVMoxr4ywlCnO+8igL91d6WSuwn39ZX+c85kY41Ge+2ARkESfU/
xQrOVPI3qHDwjOFb+ZViRfpBUf7uxNV5/f2uWBnPYlmHfYuHWqqgsgJFix7HOiJuzFwWJv1u+B6K
Et8ljfpI6uxK0Zl5IploiildDZlOwGtaocPulW3YWLpzCmufYKo2kM6owzTULIKEhaTMW18m8y0a
GsADkWre90iTIHrv81B8PqfAbLmpuSU+SydpidCcaUipuj1jeSemEV+FlV91FdhDWoaSwdIhN26s
VbusoF9CEuUpp/PSGvjLQlqSAAirENAXsx1d44KvDYYdF3otMZISzzTpVsXn8kzt0HqG/BQqFmyP
T81ZX4x6fZRCOCMGqkGkp1g0hHpFFptxTtbs3JAxxYuzEuOGTZFqZ026ntKXU3QQ5UUlRDwHYh1R
AoE7ZeNbdQF8WJ0nWfKul6bFCdnQnPEltJueViISaIa7QoyGxrrvhbBwmyJbC5F5APbhtUMTyJcK
cws1Q9YdVQi7MlDNuq55T3gzxkENQiSRAq3zyBIm/1RAqRxuKcTcxsi9Bq5XrzwZM7msGW4RV15M
0xUj/Wtn53fcR725HGVZkw0mndZsZfjf+yj8nQjVP9zn/z7A3/soixYCv0zuBy2P2cX5V1MCvDfl
K34QXZUZvs5bmG/3OVYMMjmwYtCtYOmZPerf7vPZ3znvu+gjSF+XgA9NiJ81JUyWp/e9N4I4WOEY
WdCQgBvxwaNR6WcxyhtkT+snxZ+jU3tPR+tHBxo1zdzwrzbK64jS9LwSwWt2tvFqEbbjIxFw5mBr
/1rGvoUO3QmXmXu9R4xlO8/0BjYXt+WLeRQRWZWnbLNNfOdZT555owXps7QiqoIAPeWuupuc/Elc
V878lbg3id+vL4svWIXM68V3n9P/q0p5/zHNg+7vV7W6kqm6hQzar022CC7LF3+Z2LcEeQetQ3Tm
YVoQQLAQMKt9TsrnMQqQsAZwuPFTkjxsDpbz8zN6e4Pf+cI+nNGHD+AsFHLXRHwAyHGpk9aafcYP
DhnWvoqdlxoNuq8AhZ5tX9k2diPOEMpPUB9pkpygwEVPHTg/y96/Ds49osvn2at1P0dnT9dnG7P4
PnH0ZaA+2tfdTmIPKdlsyHLnbl2Lt5ICTXoGXt12OcoXcnR//upmX/THy4td+t/3lcpd8/37LWm0
Riyd91uJPcv2yWjAGBx5MaG+V2NQkmT9ookbUhLDx94VSsK9rwtnCVhogw9wTT6Fc41EyLXPiyw4
OqvYPq4am39l7vF5cjysaowvXd0zoc7PmbufEFXaWPlIjka3jI70GidOuX3zswXxKl01DkbB9X9c
Vv/1IWrzXfbdwxIzQE+LkZdJDxtjb237T4KNEWPXbCZ/9Ab35er2FojB1eyLfto+kSKMl2GpO97m
c+yeggQB+ptROvYRIy6GRbRKPkPKHPisp/vlBT2U6jqrRTpg4807l1zvswMaE8ZrsaiOX2JlJ2yM
259/eDMo5gcfnobxXKc3Sgv0/auSeZ4M+cileUeLxiX2uXZwc3LCM+bk+jMZKW7m7KfrFTbAw0Fz
7yit3uyTEeCVT28n8zs+St4stN+oDvK8r/vfjxJ0yxTSHx4l/z7A31tGGiyYkhHofMtY+3vLCAaI
clykS007YN4XfnuUzE1sEh0YPKs6qh+dW/Dbo4RfknkAGSBPgJAg1fulLaM0Xw/vlrJ3J/7Wt//+
Lji3KcrdCe1LHK4uK+DPx+hOOt0+PaCz284BbYU3U3/8yS33RJTwRb+Y2wUkCE8TEV8pThbndXaz
klTWsApbXuhicT1BzVn5qRutpEW0nJc0jxuFFjgYD+bFrNw4b+zdDj8I6YziwWDgqdouxTcFv3Mo
sbpiff9yJH9x5z1KzgUTEG7X0jGW2lL3Pn3KnQqD6pcDmI98KdwUs+l40YN1/42nNEw+qAqwLHPn
qz+f0qCXhuDz8Sr+1wH+2hAZf87IKq5HYx4AEf/594YIhRo7IuYbTHFAVL1vLM29Iy5xmot/7ZW+
XcXwruYLm8Ttvwgav3IVY8/611X8/Yl/TUr5bi1P8rKYsoRwi7P7hC9bXZ03vVcuO7f30v3T4BIk
H+Qk0Z88Oje7yj37nS8fxEAMCK00vZlnEQcoLnS3289XOM0aB52CI68MDF2tB1duKwbKTX8Qn7gQ
ndolGbS0Pdk+zVHxbIBKx/1UsBO4yuxPN/2C7AwELW64ShbFAvMN983gig6gq0tQ+TSg1uMx84gc
ghu7Qh0OYnhv7kMcOutTAPXFngESEtq1GanDlsuJvGJ73d2363ircPmrgR6YQRjQzFnm6fWgeaOH
IqNZhl+idbtTHf8K6oe9h+PDkh9cPrcBcxmIPL0fFEtOHZlSkDmvGxzig5fvHoPc/tzN0QUTehEs
/a+lzQYKO+WydZFuzdsUr8OfDkhOcAtXtFcr8os4jhu5WHjtlfOltw1uyi9HJIDeDgUWXzeY8STn
86NuIyZ27ucw18nZDM6ezY6HLGEZLyRnk9uvtroMb9t9vGaYQE5Kfp1eKysY1g4WLIn4oy/l3dmT
H9CEITiGXg7Me2+s2mW7TBcyoAzcCz4z52W+vfFAnXdOyysFc7jLr2eowDNEfXcVjwFIPqLYOOfv
HgA/2KOac6f8/TL6/gKc91TfXYAT1f+YFySy3G1JmoazMJNRaANCTH0udh0fPfIRxy3sJwJS2ci+
EHZhZ9fCxek23eblCh7QKbhlc+7CYpi5SexlN7X7CkJIODCaWkImdhtYH1ABVnMQJiIEUEgMEVb6
ck8F/0ZgIPOc38R+0XW6LbR3jP6xfZN61n+83B8lAb9/vR+2GaKZmWJkccO5mp1v2i8z/d3t7y5r
JvyOu6gXWFh4/fmyeFZXwxz3d9pZdrT4ejmT6GMTn0DLyjksPhk28h4DvciMo/ia0vDGZOOeATdn
z9uXyQY8c0s4nc17dB1c34OHw9lB6GXvVlDneLyweYZQ64J9vs8ARGbuQrQ/B5Vtb4qlFniblcxF
m/HOgprhzQLGwjQwMHiADc5GC+73YGnKF4lnWO8ceJSMXL5q/bW4/t/z5LkI/OmF8qFFQw8kGcqW
C4W4RNoVdsVmU+LpOrkvAHTdZaEutw90NCztE8kQrvFgVnvETOfNeZPedu4ZfM/ddEW8iCMt7wgw
pviCzcc+DyfyCizdtjMjv3D2r5p3DVRrO9/lnwF2sYTsN0lgm26zWNrGLtoKcH8sdu5s07naXs1N
w36dTitALgLjnGRD34QmdHyHbNSWq0O1rZxFbK9A+fi8/R6KXDgVM38G1XZle+iQbCHA3Ht2Tw5Q
MnuwrxPntQMndk0J6njiFRfq676O3a+/+RG5FmSNwtZZlXnkW5QBZM9xRcmHvPWQheXN4vy6lnN3
xItUPFr1si8C/vOgOMfdbl4qYANRhAze7plsVltdHFemXSwre/VM0CmOJG7DwlGVDX8Nnuif7zpv
rnANxwB91LHQ8lrnMBDIo77o7qZnvXDEzUpzjsebRQKS8JA7hCpx45480wnn0/wSe4fMX5y3NM5+
2/0yoh8NBBYqG6Y86ryP+N/7ZVkXeP5/2Gn8+wB/75dNUk3nPgoN07kL822nQfMVPAbfY7SFJESf
kRzf9svSnxqTtDkvleGSSLv1n/2y9CcCkXkX8iYUmYFcv9B6edvnv79/0eIzsmOfA46Q5u2HhT4M
2zAuThOK8hnBUOHYUVLsJhXsg2xMl2IzbTUL9WCbfhpl815pWodg5qCseoJcTLC9pSgHmtT6fd48
SHLIXlpOjr2mu21EpUgZsSi0SnHUOvmUlUjTxILNQ2PEbl/pm6priEIR8hbUhExEaGpcR6qOybLx
Jg0XID6rokBJUIpr/nAQAnzQBfFRVwiWyIiJUBpu6Cy+TS5ELcVAzFwlQvHeZTJP8rKLfAtBfquS
nVXXe7lHAC5Fm0jDp66hA+hCEwEKnH0z9kpDOIZ9UiyyDFdjaCDSLdg8iJYn4OAOLeZRBvL5qU8D
ZdjG0kAaeIkKVAoMrJ56BqumEwXHiA9WTMSIWML3F4enFC4yzpLczlT6HhKpSd2QfkbKwNOuwdcT
oUUUJdanc+wpRRLIZPBUaYam4dw1tkqiQilFj8UE4qMNceDUA+4os/jSNOnOwIAtxcNGFSAaVibh
XDNE4nN5JLVVso1W9abJWmFLvEkkEg8y/YRQGmkzXnDUlPl9dBbvDb3f/LY3/WyAoV7FbAKpThZ/
2m/VJYGr6sNN/+8D/FVeUEQwtOYGJmhcAYHD/v6vfuv8K0i5KDDA8eKn4od+u+nlPxFuq6bBX9C5
PhTJFEKUzyqjIP6t/pII7Ecyie9fuPyhAalZGCTKHFKNS4fo6WXU/avJfduKLGN3CT35Xnc/J85m
86g4z6d9efaZDzxf0q9tx9+ynYK4gVVylofyEc0dxP/9eNCwSs1tifcKh38d4J9CFDosMm1Nnod7
MtfDX1cKJSrR13xL/Tqc48Hx7Uqh2qRfbpiSggpRmWUMf7dT5kJUYYAwd8xUg8fLrzweZmDk+6cD
TxmOIhvIE2n06x+ulFoqBzGqe7pu9tUTe3z+1dowHfg/xJdQyPlPT6JjBjJ74iuf7uIy3JuP4fIr
UA3oTCEsLTq6eY46+z827W9h9R9rlO9P7kPXWsQNjqeUk/MLYIVXL3M6PdYjzk11Cu9KM3Gd0wu9
JmpuYe0E55UetdO+Sjum/w46OfbOTLnSXUwghKqvIIXTpA2+++j3X8/mHXONj+Kn7+CH5nPU6kNb
z+/gdpDpyN5+xvMMazFxrpXtmUZlof3HT9R/tCP/7mLVPpQyoTqMrTL/xP7Qr4reXdLzynYESTN3
WgzWrVCWziaxl7J9c3IXqx2jOlhriXt89O4Vzb4BvmYtAYnwqQXhdX6MbspjcpVlDtJLJC10udWl
3DrJTYbHTVhExio/lttwF12lW+Z/6zVCEv/n7+IPqwwNNa2hcJJc1B92KcLUDnI2v6YHNq4Q68h5
QMBnnpDpubvGWZwD0V40jrzIXHb0mjNSRVGYbyBa7rMgOBJBbcde+kQUAUFDdNU+/a4PPYnOLA5M
NpYsO6wdP3/omf8WE/zgAH8tZdqf6JMZC6K8Y2hIi/jvpUz906KHpzGD4adahvpuKSN3hgkkYTOa
+v6hxyZYNXB8/mUVpWn8Cztd1eKVvbsT305cpT/HXhc19bzSft/S0MxLdIIc1BP64Atxszqbx+q8
TVAXCNbgZzEURMSwNXiKQb6zIvLh2ANPbQmGqbmRhU1+sS6btO7O/kVX7vpsqFZnpQ2DTJFfU0Vc
pWDWiqFaClWHeLfCRaJtywE1QFEJT1UpEx2L9YI71zbk8Dar82NGzFSfLKNT45tYimSTrk6E6hkt
NTF2JVGVRhjaXSs6g3VUa0BCYRgYOq69F7FclyaDuUR0kvoIQedit7VxZ3Y0zWJCURSZZt2gOQU+
7rAMKYLT9kpMB3jN5bjWJujYWXgUL6qrkR4ujwm6ZNpqNb2waFM02m2a94GJmbFXlQDSoCPFJ8I1
TLyuFvKlRqxIJeO7fW3nRBBOpDGIrLSnaTtUFr5vMGqXpyY7bTTzuofdNIHBJJo0OTNuE4uD2R1O
1A71OYKjaaZOgVVBNKSHSyU8s3H9EgrkgV5yWGbkdijSPiyQmOuCoMOpyp02Y2LbdVgHCxxl8Rcw
Ck8twRBmzenJ0us5GW+Mtr3OCeOVCnMp6U2AuvZOVMmuuWgq4IWHDkyiM4hEIJ+l/TAW21SfDvol
3iajwMjP1I+mVmzSSZ44kWZXkGabpWt2dvsuL7aVrF9JF/FqQEFch8K6VYRVlSUP5pyNl+rHqKsY
CKTdpxQPWqHi2xI0HWJHuVRRZzg6YOGo4POUlWOoJctOFe9jTGKTeK/mj6ekcS9cQIQYXcn5cNcq
vNN60a7ORXTTDO3TJBpbI85fO6nc9GWB/qS8Qqd/izh3C9nwjFAtudH5bIVSqJzGSrGNzJJ2CRtq
6FXKCgbLIiMMPhlWGYYj4by1wuiqGAyINBof01nrStiGvFupMazkXPGnIokXddJcl2fgFEOa4CFr
xSFAVHAbKjXRMkUG3YFHbQYhpJ8y3jrUfVAPF1ORIvcr/F6DKqzQiS7gEeG9SwmKrgT52qi7L8qY
+XVJ9K+pyqtcHdYVDxcRozS22ldrOmPMRdEnpl429ff5ZC2s7sKlfM6OQyjfVWfpoOk7wcwWkbqr
rG4nXKrrMM/WsnT2xLJliKmetoImrUv9QZKuYk1cxgoIaMbNAB0X82PHkYlzDK02OFXqdQY8JB4z
ZOIX0Oeg0AJFSEjWTZF3WgJdY+FVI/FQIsCkH0hj7AUoSpK2BVVhK+Gw1PWTexIhYZSXgzlMC6Jl
blPlQRO4QsHp+bVlFC6jD1+MpqOAWVckdtosNbeloDXynZjipOjyg2ZFO0HvAj5leBVVs9BTDI0S
fDdOaRDP3kh3D9tXlN5k8ktZPV2wzKZTcFJhhtAstRaiujxFDGuV667e1NV9M8Bbuq91v9HRMwsW
VaqVkqiZMsUyDfCoxQn7V4K039BrQo8YYEe0RZPxU93qj0Yl0QdLuocmHNanNrzShP6oN3ppk6uA
iL1YgpxxWdCf1AJGHM6lrkbWV2uSU8HnmSqk5FWr0oOy0GgLnkQiey42Tpvi51Y2o7Jrpp0SjWiy
EAJiKRgl9KHGBbs6r3nUp5WYKvAYraAXcmfIC+6n2in1+0oUPeJ/zJhXh9kES+c5JnbvpF/pBOmV
I/MEIXpRTt1LX6sWaTVCoJeqJ43E1PbaRsOeWeMn1kiBCo3ak/Dc13w8J6ziJ9RJk9RhsgYNouuu
3NGB6zbTfP0QOB2FfiXH5BAY0REPQJUTdXTu3UzDeTnudSteD1G/UnX5JSJ52ppEQEt+ERu+CH8t
GwenRz6Ps82sIm68IfGMFK8/8VpNhj83IzDz0q9q4Uqox22KTzaMs7VpoG/vNAX1KtvwyEJz3Mu7
UCgWo6V641hA3oMz3jxHBSsjB7+MIZiu5nN+zre6OuG3GYg46dVV1IeenIIJAtUHHiW1S3KDoCN4
hag/yJOEB0W+VSPFGZroeuJqbPrGGztY3eRFnKxLMNVpTUeoRDVc36uATkr1i3hmPEAPA1AKvNQQ
6mbkZ3j8R6zy57giAj70wja+FnCgRLIC307bqENtG8InA/bKMKwqa+D8h+JuggoUoQmLp0j9Kpj4
XctPg1weFb8WRc1/lp/yj8rP9wf4p/ycjWXE8s1TeEbwf+/Z5vKTTujcsWQbxn7pfflpkF2iEWlC
l+N7AehcmWK8mIEiqABmsu8v7NkkZa5V/l3ifXvl9Fjf79myODqdqhAv/vohukaAzRDGuEp2amMz
Hch20ULx80/RQrBBzCzELVLiBSN8xpMz2D9m+oQ6iVgTDObu8mW6vl4ug/vtw8l+WV4xfbFSJ1pu
gsfd4siA5I4witFeHBh9lgz3ZuA0M4AKJRPpvTCsKZQY+60u/maz08hJrn2ZicHmEQ84UIL+BWg9
c9Mdv61jvtjyp+5XqVfxZ2eUeGU/Pz4yO9R3+i6Baw9b8fgfCiDpTeLzs7frQ5kka5cqqjLKpMrF
4uzxQhH54MgnlwhMBG/L/DWnnQzuw8PaIiL5brudZ1LjzkB4RzPooRLWaB1wrmPeDdjY2bevrxNV
PpV/xuCXih/CyT2h1OwY7ek+9SXSUWCEt0jF3MegtBlQ8XrtoHDuN4/xDhrxhhe/uPkS+Yd53rD+
Us3ZHuYLKQCH1LmDiA6km+/BO+eXRpvMGbRVuNJQvXoG6dJeu5wHI6VXQGJH1INKndnFrPN5k1QU
V/DT5ykd+KqvLYbfcInAfEJakAH6YYbkkPn5XYH9L0OrRDbIfCt936H6wQG+LhGMKSSZ8CIR/ShO
WQSf35aIOQaUnhUYXnqob2OKf5YI5U9L5xfJOJoThjCa/tOhUv40VJFvIdSZ3Tm/tkSgEf2wRLyd
OC8ZiR8oI+rL90uEJZ5bZdSV3E2gO4Z9tKyKYWWxh5t0UoajIrgARtF5nqs4KMxYh+ah7rsC/Fot
1E9ZAgjr3OWbMQMuWsGitk2yfo0ugV3RDls1CRcmRr0B1SkxOS4wD1sPK6fGCSNEu3O51KhjrAxC
EIGAo+GH5ugKRAoK8l0frbrJIsAOUv0sDgI9050yYqYtFOkMAC+EAowniELFrhk18ty/9AgFc57e
Y/TYNSIwU9WHAW7HsMY0jKRS8VwKwKT73ViroBfOBHHS55AMXDQn7KCsVf24ilvgEE3qdeNLkhTu
iY1ywixAMW/zgczs6mgMLyZ3kAVe1ax99UKpQrYmY9D2tNYtXqN13Z8vi1jtD1EmS16bMKgxYVb0
J/ZkjZ/rxW0b6wEtmUecxAm7FX4s5RHBRhbmSxlIYaLm9QvcY4MSQIZvDT4FZ7+AX8rB1u6MckWf
rq8exr59EVPOQKcIvkAmqzP4NZQYkcW8JLcAkhvj03Cp3Ky44OuTDE8Sqr06VosExLCtJYVi90Oy
qaqmh5qcPXYJyzEImUi5rCeVXJdB2lugge0z5EBjciWlXQuhxXuVx56U9NTvyeoklC5cKojbgi9J
cRAN7aeQlllGuirtYPaLVwML0qVKwEvGjlWytY9NAMDKnWEWfqeVr4Z1cQdCDwHB+Xhq3LBBQ9l8
NoY0EDM0sepKNI4mPAiSXhexbnhdYzkXQ19lQr8ITzm8H9JDoU7oYM6Zi/kmva2zYNgIs/1SDQNJ
Vlx1RjLFjd+O5fHSk6iSqY8q7ChqMVsucTDMkv5WvOuBX3T4TS94CqweXqc0OCdL8wpy3uMWm1r5
cglTRzX2U9cRpErud6965/G2jUqvE5eFTBRNkbphxsB5tHwwxvvJ1NZR4auhyESt85ucDTnuqels
NFydkTOErRe1w3MTxqB4USeMXKBVute1owA0pLhA5q0ldDHCZopOO605Xcm9AGAT5NSoJitd457j
Zsn8ImwOZl96JlAou5Li1qmVdN9j0pWNJbzpW6szEvdUdU4ndw4lCnZl0LQTpO5KFb2yGP1zEu/o
uyCsMa1dos4YdipWjdQgGJadFa/kqX5uQQZNcrOshdEWQmnNmwwgdxuqmdvTMGTmoTWrqo6ctGt9
ChOR0jjVKiDcqMdB7F0QUyWXjE+BSJx8cKx4AUMi0OLPcgldFYefIhSuluaeFb4IQ/eoEyiaMHGr
I8UzIXEC4FMFnLESE3yzhXtC/YzQpVM9MH4erpImu2mNhqphbepQpbRrk9liOplBzsUT9ToDPZl3
9j4FshvLBKKf1tbgqk3uo/l8Pef75PzFSGUnmSz6LoJXwAC/kFlgtOGDLkBDye5TmhOGeegiY6dk
n0Cz+MXFcIWMbN2LDJ8R4FP+THQYkK7D5TSsEzAxqWmukdYFUwOeCtCWEI3HTgXiG4suFeSw6Mw2
0LIQRUrRAb9UlNYVOpG6Z9yAa/YhYS71S46v8fSs1drDCcM5CFvKzSk6JDQmrNNdhLGmmNhjVGhC
rMQxWIVMtfXLtKFa5bclLOEycClpCkaMfEquH5MuxLEYd3bI6lMKtexZPf5+VTdQtWtYg0GLoWhm
UGrDqbVDzKx2pW/jnPC4kMhU9cKyzNtUa8niLFmrJr4s1TpbZabpl42IM7qT11XxwvQ3dRUt+twT
/zpVBsCwBNtwOErLMqp0tx/PqxDTsDPW1aNO9+yPVjnHFk8nQJGwpCmGK65PMdqJFxRzoyCf3DDF
AjO2+KgTqTyMgKTtC7xEKe+5+5Ftpxl050BTym17Vo60aUizbfKjmWrRtsZ+b6tlTxp6eN5wWce7
mfGvCVVu/66Nbua5VC/0nyxNkgAE/XRHpIk0utmjfL8j+sEB/imaoLJglvk2j/22I5IomgALEtpE
PvJXUOF3Mzu2UQZUEFKdkLTORpt/xKOcIcXSPFx8G+/+UtH0A7zhu1dufqgCop6nw+lyARltHMHV
xdHOorvmMJ0Duu21wUSiEqEDduwXwcA/CUcqfbb29tMs8ms2POU92k+INWEArCiklrf20icVkHTA
k73e2tua34eYerv1Sf7drl33SkeWmTzxw/wIbhvRwTm+WacF8tHD5k5IQePpVI2vbfJ6kXysYbTR
KxifCVxZEy5vLj6l3cYo3TMcIrC+ZKx6j5ug34dUXvM0p9/IfvigPNaSk+OMpQ2zc0hDd52C8CCq
BlSaBIehDiz59vH5OOeNNavD4WFLixf166xX7ZCNPfQOuzmfkuaq2czfspZ5sGB65UI/qOi24JxO
r9rTwqCxOge+D7R09ctdFv62/lPsYiirQdcQJAJ1+OfiKBJQ5I/iqB8c4K87SccXoIizbhq2DeDf
v28k/U+28yrCJ9rwtBredx9kjGJ0K2DsvvF03t1IRAqjk6D5AP3Z+DVt1L98aZw3fjmRtEVlHmzN
lc/3E6NqPJE7E/JMqOPbUtFaJy0GcWGaecBswMnOxVLHCd3oWh9IpN8U0iptpMK+DPVtOS/fAxkp
l6tYRv2Z3Mpj7xR1eXXu59yDct10q4jHYpHfWb1k46hdRKHhMS9a5mK9DnGMF4mw1tLH/DQtpEsH
aZD9Hxt6fSCDJgEnyhPHyK5K+pttPTgCTbmTdhMK3HopsLNC2dZpGtRjx5nW/qlKn0QxWVpdvKJO
cTrRBKZlzkH3+WGoPGOCJRnCvQYs3xhNAJ25Jf1GDqIk28WDeKgjskCSmuYw/PQEgFydMN1JEgb7
veLLZ/r1kvpUgDYQi9OTXnawVphlgd9+auauqs602DqItKRb+eZSEa8Kri8u5YXE6zufktuiVHmY
i/JqTMxlPZoO4UbrRGRCpOuTJ0EREWUCwsPIq9LTccIhPp3Ca+tS3mD5sLWsdxpSSNT8iH/8fDLI
C+ETUzVIpoQbKEENjnQU92FSHAu9OCjtnIuj6EFd6P6pUezxfDmUQrvIdGDzZ+s5llKIcRcpEOI4
mCJiZqvJI1NmOxmq3cZIxau4UdwRfIOoCrBGJZctwqGfjGsJjL9BjEUfDUHfJKuptdq9cGnEzyd4
pjnDPVl//COKRMg5CTUZ66JUH6r2+EdTWvSSNeSheXGsh52JWC6mDzP5Z+zL8NFmRLSifsp0NkQm
kwD4sqQ+G2Np/9HExokmMceba8WYLNmOgcofrRzVRilwSD2+O8lXU3FFK3VUYYGKlfe77g5mrykS
GhYJkfUCReXP+iWySFQ4z+vvdwc/OMBf/RL5TzYc4LWAGdP8AML5bVGTEXgx6J4VOwa6Toyu//RL
JGbnxJ4Z5tcNwKx1+Wd3QFdDkZGSQRxTmaH/yu6ArsiHfsmHE1c+jMGNVFWGIYuoMd3utXcecJjw
5A/vIAi6iv+UXM9WE8mP/AjFTn60XNyMTq1nC6FkcO00rwkU4AHP1NMZ/c/8t7KegsSp6EY84lrd
Cbv4JjmkV6DBl3Ug2cvR4fLdWBCEo/WV5JJyRTFJE7JbYLTKVlNw5pG/jaBWOYWOu+8Jb+m2ujHu
6TPm5HPg/lCdgUbu/Pdpy8B8sNO7+Yc1L8b15+Yl23br4nNIa5N+ZB2cT+QVT7a06LfNFXfSt0Po
6NHnQ0zrZCk8LTF4NfeDXb18Jk4pCfb0fuM3K0Lj4E5f0Q2yq51nkjWIIsD5QtYXB12igVlGm67h
brK1pwhHB31iqKXFEvMkPd8kqBZRUC50Nwlew0W5+JqSHO6vY9fEqmhgJmVFw6EMSohXDAvMuaUB
81Bj7nGiu8tKfnLjzclbwN+n2zn7D4xlHIyLdCPwSSQu7tzaZiK7oVgkp5bggNdyky+ZITqKX+41
vJ5PJnaafFmCKF0DM0zNALIu3xe9ZCFtFDe628fO9NKv7Ns60GzCcQtbwl6TYjmgX85bXHnW7vzS
rflUo8/CtUkQLlKfg7DDYb090yIOP8G/32s7w4vv5dv8y2uySZxmAY5mCfc2CsiauW6po+GfAiJY
onx4+8qW/CffBEa8Y9SZLUsb/HNxQxaSLSHbwcpCkzdxLfWehT950JH2nAP1vgIyTUHYEXTkNwFz
YHcIYKzaHqBhX/Yf283u0bR3+OpgOwfa4+wqQlawvqwa9xMjJD+Ze8cLcHWL+TfcQVXDPDH/kyY+
wZyplx9G075rXPQfUGLvxGBW8c+2CWK47dMVg37nHDRBwpFCrL66N92oT1noJWSC1l6+4XnHrhLs
sgeBtds8ERvs8Ek8PcBsnYO9S4cYa9F+5pbJPRxO3gBROfLD64VTbWNOY9yskv23b+fHL+JaXDds
Zk/sfp87z/l0IXuUXT0TWHO9Mn3o+Xa7vGyaZ2gTyT7fzb4BZMgBL9YdX/rWyYPoJrxuf9uN61zB
KRI9aPaSkAX+swRkd/t+kf/BAf4pAbGqctx5v4lF8e+m+FwCwrdnx8zWAp0+C/l3qk0L7D7bVnWu
SQ12u/+s8W/B3igsdesNWvUrazzqzA9r/IfznpVY329cyUYT2nPIFLbaU6StU+fTHTWbv7174H+j
I9n+LYOc2/yqDk7B8nb59H/cndlyo1i2hp+IE4wCbpnRPNjycKOwnTaDGAUCwdOfD1dWtzOzOivq
ttodFZFWpiQk9t5rrX/ySouDgLijeUdLNBL7jMOoveUWcrBqtJBwsa+ie2W3L1fQOER+RdRTG8SS
LTPrdIabL1w9JtHa1TOcGZtrtyhXk/5rsjMgAcfKNombcmyUNGLtstgSlphtX3F8tTawGdgNW2vb
WXvMUmzSIwQ3stdrzGuJlXav4eC060mVR1iSLXoxt7rsmX7FqWMVazzB/YtbTyIYV3ezh0ZZd4yG
woLdV3tOlk1mL7eoalzNAIDLEOJPifPTz5Wo3SlsG7KLG4GG4d+/PE2ZtJV9KDeX5+T6Phusnbal
pEaw2yNK6px4W4VFqJNBfjRWFwdGYo16SQCDerlaBDHwDyokeWen8pE9hRO1ErwPpXwc2Ko36Hd1
sCgXFSkBnde4rXP9SNaUok4/p4p1vsUrg5eZ3gKsDXLGiQ1j03AfkJh1bjfvcA+42J2vBkZQzQ+H
dFlxkhNqiyDv2LAtSdtvebv+Uu78BYt1ujV/wWG/rKTPTumLHLBrzhdVu3FDLc7W80Z1p0DwFd30
pIozrUcdLeB0Y8Uew4UTjJHpFLHJuHP27yFyDYbQ9w+qo7tiWAXNE9E9nLs2ic6+bePp/2m5sUa3
eR8cgwkEjEPFQnoZOQfDvRjHViC19/dXJP3dFf3U2120qpDMjitSqUMKtHVuEMwfJKSov38hc3qi
nzHZrx/d9Ea+fHSymieqFrFv4/DIga1ZjxpZ80cO+wnPljxzorOiEuuAaG/Oqlt6q35EJjslV+cY
bkxFQpi4CGHsvW8gQ4t4iP/OydizgVqX7nSINs4WzSRt3Bn3TtsfthBS0LLNlaMEBE3kl9W6rE/I
O+goDwjfvu3IUCL1kFc28X73NOc0Ofz/i88Kg5KdydwMDr6OKuvL1/wLgCoaAmOLn8+KX57gPw2B
rIJSYuij6ar8xXwHaJXTA5MtWgLQW23yq/zzsJD/j+ZEn4nMpjHgwoLrv4fF1EZA4IUKJ6rYH/4z
ij/C9V9u0B/e+Ofa/3KDXmdFURZtkznn6xCQPXVvEtMmZ9G8acvI0+MY3+/rxfQuZYbbi25CUQSO
u5lQUfUrIYlkkEZQlHIzn0dqu6yUEkBjSOnt+yNOqQi0ElH3YSyd5vKAQEvEFZckxaTrp5AtwNMT
v72kDfGC0fNFlV5j5Ux+7gzfeuhvm1rFkAc326Jb45LrCsU5jPErLIvYb06Kw8zVw+/eybQsUKpH
/VS6pL44ZYqSGlPd1KxMJxMMWhryAfVZlJHPSiAl/l1XMC+DsDy8qNJ2DImyBM96jrWTVabvJr7s
NHh+TUTabZAAsuRToMe1X5k4O9SMSSU83cUs2jcz2hdpVoU1/LNRaom31DHz1eP9BVIuNsJWZyT4
BXJQnrBBFF5zKQrTqg7FMlvIFbxdRdh2ijzsmmt1n/fdu9A2kZ0Y0rzKcy8t5Z1mtHOp7myDADFp
JAjh0gddhSl6Jc6FM6ryKypqNSEqrOW8vJiv5O49oveKrc/oQsJXl8L1qWuvjnpFfdq6bQ9c0Ct2
i5uwmOmOeuq9s16F5wwDnPThjN8fgyycF3FzZdBmKTMREjBIq9hd53o/PkSjxoD3Mi5x+hpdoavk
RwNUxYvl09mvT5fgUreJJ1VyBaGUc1Vpz1YmMdqtq1i2sLPNXFXfcNtY1XSDZNFumMW74mRYtULW
44yLwY7MGL2ZRKzXFbqeNYxEH5zxZUzL8ZCdxYMGuFeeMusq9Q9mWjLJRvQnldyaVR/A4vWyK21Q
l6zGVAkLcJVbGjktACn221iVESFTn2glN8SaHaI8CrKiPVyuxbuWE818yuIwyQa7iCj6R0zVboTW
qFfJOSmPg96vMpXwBDkbV2U3LKSb9E0zmrsGxDlhT2Xalxpp4QhC8XG6nGMv68vGHovaR8TwN3KP
idr10/nC8sUZlSz1Sco2Fblfz5e0ls6JEXeZkw36LjdezajDmq5qn5G+3dedutISdUtYtN83uzLC
ZZQcjLP2XBv7BFNevLpF4TB2h7O2IRjQPwEYX6V6/7k7/gt5NMgQyMSiBtfQ3yHK5dP830ovkVBL
kY3561zoL57ge8tgwntRpuOFKc+nk/ufcyGJR5hYT1S76Vukq/h6DExKjcnE9helF3MmtAz4LzLC
QpT2z+ZCvJFf7iOunFtfJRcLCdnPJR4RludYLCLBPq30Tf+RY4aThhfBKheE50IHp8R9bNbmZB86
l3pyOKxZ91YmuIs0T6q2G0TcF0nBCPqZk4/zljBI+eyYJQsdlF2JSBlZ5ic3n6eb2VN5r8P4uKC2
qF+E7M5EcgD2ycjbYB9p7sd+beqr253wxrvQBa9Mw4goP/inDpgSPQhBHQxToPRg7TZJucjAsCPs
DmK7wvjES1azu/TjHBIRCjpfD08SfUMVSGRSMGRSvGq2wdWcma59Qde0wAkXekOfHrv+KIykH9tm
lXlRusXbh1YEQ5+0ZUpwAjsbRb/VnnvdhSaTemlzfsovJHRiMatBsu6l1r6kYfySQSmXdkPGpCvH
6TcUhk1aLlp+S77vCNF+QRILEZTsdFAaCUZK73rtechWHZnVcOnllwwB1kSXRXQpJW95tqofzn0f
5MBlBX7VhTa8KwzbTnuxJA7MLrX366FR95qwxEHPj95nSwVoK/bOwn6Y5mQnZU2UOacyISdS5Ur6
7kTEYNKt2maBmOBeeL/gU5J7uA2R1po+X+7hMyBKmGduvEsO4mtThjyAyAJJ9oAUAeva8+HW7K+d
leLt4t88TjJXcZoFeEkVKluSjhLMKbrAERXSpOTLHE0ANSlRYwts5X3TlZwbxxdAYyyjlYAXHybL
zLuJeEfg0eYn4eWBhvJM4tkb1pkTiV+b42Yrn20JMUA5JwnLfJ5dYY+45kph0De4jRKqeyjxAozm
QV1h9m6mr7zFZKVNf6Mn5YBbFw4Rd7dszWoInScEPupy1oSnJogJ/obLXlwY9RlKmJn7JPaQy2X9
PBLvpXZVNx9qHkCPlhQnmUyT+TpoI5stf0g1m0RGkARt5pqdnZtOdTcqyAgUR8N0h0bvvMqw13lH
RDNcF6cHvYerMuks7ky8pATrX7vnTmoxmY0RQ1mmNNNE+n/vuYosUPf+tOf++gTfS2/x/5jFzP7K
fAFzS/yfpnk8MD72Y//ZclUTAyhJg8BM7Mokuf5v5c1Dk8053EnSs9mttX+kSFOmk/mHzlBhr4cL
yR6OsvbT3urryQ2BpZSSq6jZF0lb96a2FOvjrHAuaJBiLKURjuWHOGdmez1mbWAAu7WST0IneUYv
Nb78qtay+8KQ1YYtVagb14wBTCkQyu1QrEr5WwZCNNShkF+Ri+xugopjdukU1ylm9hA1vf3li9j+
8c6/al21XzoJLogKxCRRBQU05lo/liIFormsNgeN4IwLJP8n1fiYkZITidVOFZQ3sTecUTntEihY
t+L2XLcDUiEsclVpndavDQlwxhCjw3nvIsU51QVwlYCi5eqJcesW0N/i2UbX26VRMQCf3e4Lk2Ue
RUCPBGds1LHxxEY9JoX4MKALdiLlyVBIxMslMj0ALzrsE3rJU+SSJSveaxEUZq2ZN2hg+M4RQ3nq
2Np68ZDkIREIN+lyl+jvalc7Ss64HnGglv/NYAUu7M83wee9C6xOFM0kgvxpVAfPS8njtCHugUmT
1ME/ujypZ5iBRBuKtYHJsGQZ7ZnMMGWnnrU5M0yS7WqPlHX3dAFSMU4UtjQaF7ylTNFTpSSQY/mo
yuUKSxJ4ZWe/bAWs20fL1CE8XET3gtFEkYqOdMneZpH6ZBACPaksiIriLxWZK6GpisJ2pvtGvk6b
J33c9rNYopZ/U/LBPbVpeE0fmuSOyHS3il7SWiVdD6xDfYaCbnWN6eVKvE+N+U0H+CbDtxv8sySj
bBztOlL9utWcW1rty+LyMOtmc+W6yPm443HGoToVF6/qWbFUWXDHFC5okd+bw42CvDm2Telfz926
rYewEPtV0d/sWwwVbaxRudBk9UzJ+txKBtYPp2G9h3liiQk6v4+oZ7AI3+o8O1n0sFYpHSpjpzcA
UYBIUHPrHmimEMJZ1XbwgA0fW2ROa8OvNALPTudXiSTBinyJhKIgG6X5ZXbD+OhBuunLE/3jeOkX
Y1WExS1zFeLXzc45i7fFKFNtMKTXoACcR6z/ZhsiYxDCXZEwcmUnMkGItbrM1sKgkXJckAucwRTs
IbON8yxFljfF5IhQdvo5GebWtRO3r8plI8u+0X6rcCDKxNda94jb8k8Xciabxo5m+t15JO7tPJQP
Cdby5mwJs3W4LDUNM89lO5DhNT6lgsQVCE51OdbQlg0ZZeHCFA64akvpU4tcKcu4E/LAVJYXuVpU
RDAPypNYmBRiCDtPw7Nx22U30vOKtQ5GqPAXpKsf54+duU4rRzltFIL/osdaj71ZDMdWzu7FfEPP
bSPim5tn4duIgb8gDB6aqneRlK1blW60MkdPquFN/3pVkJNGqitShka3dBd16M/VE4JAElXyt1tU
hUkr+7fotDyVU0r4DY+UWY8swCRjjdZzjPelWbyISbMty+JNzbp501B9ltI8qnKXuO51qlEoGES4
q7N9plfbc4pDLZ7geXV3bS/LqL/5ifAxVHfiWLldihpvIEZSRxopng1bgyZ5vhXL5PKgjZegaSHV
poU76n4eUSClPF8re+m1sMyodE/8jshzfVAtId+KgJ41ErxGyYL6XB0kSOBXk0JL6vdjpMUI0gga
v1Jgdaf9NQbeFxe0EVZ3GkNprP24SFzpVuyMMnLLm3M7XdGw5i4VdA5zulZeZPFmq6XL3m8rvRwo
ecrQA6UsWa+E6zmxoszFbgh0JiUztHiiUj2d6jgcleHAekUoiFEUI0ky2f1LAwMjhcCQX2L3clrc
pi8xXVybkkGRcehJRW0ub1UyezhLzU6LFMHqUUA3WOk06EK7GucpjQ57dpfr490QK/ZMrNbJAJAw
ng5tnu7pQ6y0IrJhLD1tJgTmFaLtv7Yy+uQw0uF9Cino878cyL8MJScOo0xX92M3OlEBf3iC793o
BFMhxMcEgH5v6kr/043yCINHvAF4UKce+29pRHwKJCiIWpPP5cRk4LD6L4LFiQ/b4A9u4z9UdXxq
8X8ojT4vXKILxZiH+uynU/FCcMeZMQuHMme25b1OiFVk+e9+uJ8c3fQ5YK/sVdZ99PDlI/uLGgbe
5c8H8o+fuToVOV/GoZWZ3mqt4qVLwV1FeyDcBE0Z1EgMWSEAr8wtAZloj47zFS5qyGRxkwZ5beay
vxACIRh8QVteOgAhHafL9SVUGPHL7grs+eNbxT+Z+aMXbxGMHElrKS3oFvY56KE4MLrHFhOKAyCK
7HqzpZASXNQ9iBuE5iijJBoTKxE82q8by5RxHop/8JP5y+QN3rlkoIKTfHwITpD5+M2encIlM8D6
mNArVpU9+BJYGYFZZ6JhVo072KKN7tmOgkM1NxZR5Y6VFT2w5Rj2xyEGtJrcQFG1Cc4HcLl3qHyA
sUPs/mvXIwMasN4ZZhaGRKPC0vhNpyIKn2qkH9bjr0/wfT3SdUAVMj5zhL7nGX33AeIREdyY2BnG
/aw6VuqfIAE2/Di24bQxiTClCb3+vhynJgaQAFzhc9L0D5fjhGb/3KngQYsVhypx0TNpWjNf1kQ9
K8wsbukfmnmxJNHcurOQqePjKThfPqG/WH7q1CL8sPCnD+jLK03l8pdXks7CRTamV1osjmDSj8fb
ZEy1D73Hs+WsFvzx7uzure3p8BAc5rhtuv4D0FZhHbAw/P17QU45bTO/vBsyOIngxPUJGeyP7yYe
b+IpvcwIS5xJ+Fqmk8/BhS5/cyFW+SXZaawqrwvaIHs9J8dYZFBk9VBl4LLoFpnbItIFYS8LFkgE
NpLtwynEZ32iXlPIDA7pv1bjn8lZmpwhF3G+K862fN0Mhd/3jvImIUi/KxdgFrOLp/omiEX1jfzg
+njKXaJP5JPb4K9g+HjNVZjrop9RzFWG9glNTeyZjwYOJsOZgOdohyN2qmO/K60QCJzW0m0Ryf5w
vProIWpff4yqrW5uqtNK6ReF/BFfnFE+dpeAIN3TOrtP7419E2ihur49Ja/jtnvKF+1d9q34Fndz
I7NOH8YH88EZftiW8MZLzuYU/0vxWO4l5xxU8oP6qjFN2pWLm4ia/OkamA5e+BH9ln2vei+ZYbuD
M1ukz+TkyoTilU78rm+p3bZk3LdhuW+hOI2eU71ByM58OFEA5cg27qFAETnSWZBMr2x8eNsV1vyQ
b4SnZqHiy+pjgwJmskrYyGav8HhyT3emLVHaCgs9jOz5+e4auzK8V4vRzPhNzBeIiwM0Isvzuj4+
kgh7jCHvPpSGddC3+L+4V194aGx0SZYnPYJ9kZVJDrofvcSKk93VvfM8LmscCb8Vy4FKazvbm4lj
rDk3AoQ6fhNUj8fWpMq3ZvewYK17dCwaAqJtkLxep9bTqZ5Ut7dP92iohCWhMw3iRCd2b6p10jZN
TsXPBHKBiOWFLK+liD9zGZaCXZvejouo3mNGbTsRNVA4YHk0Z65n3JZ666y8Vb1Wj5dvZ+hiy0S3
+nUXPk90PFRuoWASgm1a8baMV/XLiR56f/Lz9exjIvwNdn5k6jCHTbbvX9o7Uo5RDG/a8ORPTtBF
eHtsH5WN5lznfbGFSeU2Lh8VbSrEqBFXWMDuWQgI0z+bHpQ3Th785ybZ8UZ2qydqfHgFBWJiOHE+
01WvREQcjZ45hCflLe69skZBmRb0eCp0tLeSbNviGiGopFIPFMUCSuIAa5hUw4kVcOtFEAUGhk+Z
7I1hc3OgNKOZIuMci1RGc2KHwvAB7CsS0fcIMH39KN0VA3aopYABw9B5bbMq+DpnIqzHenupAPZc
tX3WsMMSlJWueNfkvhkeK22SiwK+KVh2LDL6zuuxpOmzTHmjGu9xa3eVL/VvUQ+f4b5u9h3M7J6I
gvp1LDbjhXmG+WIS1y3qGFWVR8lk+j7amu7XMR4YKW0DTJFcwlUZytjoa8vTHcPcYnDT4/WxPgXq
XXyyi+SB57zOAmknH8r4vnIFdZEOoGJJ6wj3UYQUw5xnFwLC9+JBgR3cZc1Cc09Behdl8yR1jMiX
Ge6q3nP6bfLwhWS4QDoaTDwhGI3Y6Gq7h/B585zvNY8b1M/n11UD+fyE+6TbVx6B37G+InP4HfJf
S/cHu49t8RDerIJsTMt8Ed5hRS5w8d23rr8MiRqDZJQ6Rbh4HJ3H4WhaagYRoj+2S4JgXoz5bC55
k1WwPK9njyeN+qlfp9edspSWjDLusDRSZEeVViN1YWK1d9U32a2fy10ITgBpBrvehPfeBidnJMMk
9gSiSEz37Od+eT95kC/C8LW1XiUn8qVPEs5E82E+DE1qRBTPpdbrbNsxWB9q+9l8y1+kx+Tl9mge
zvTLK1zWczfP3TgUgmawk480clEb68uz1eheYe4NW3w27tlEsFy/sHotVF3K1cbPRPrU2yAs1tze
vd6HhNxpi3o3d+0HwrjXp6Uxve1m0wWGMxkQw2m1aMQxc/LIlp/3qwa34Z0UuxO7FoEohWYJMxRH
0MS+7j9ZOgj2iUJwcpvxOhkmMF3lJw6pCQWAxb8CGChseJ6vp6f4MAZixv1sKfMRzpHuP+VLeRMt
h81AfIup+MbSWGav4pO+N3Fu58NTrY4Av4f2IblPJbvu8DCxOCK1Ae4nKG4VXDX7tEQDDNs4Z8K1
H6GkwE20htfzJmc+syELBXLmm4GVQnOnY5D+4AcvTfgCHXQaDXqnfIP5+eRuHD9ciYKLbLdcTaE/
tf347j17nTXjDyAEgA1uf3WUB+21fDYf2oO4ooGfYbCdOT2WqojseveuPPPXzs/jQ7w536tPxSv9
vvgNnDw3CaW32ovVTYvDki7W7K140QZLxgrPvtyca+fiqGKEuf3HjxHyR35JKlbZWLeYmNDgbkbF
7YxUzbdHzTVJG0oWhgIGRozE8KStE78NBJdcFbdm4+zCyUYfej+HSP90Tt1Z78vuhhqLNsBT8FtU
nGcObDvHYs8KYfvAuhXcyVlR2Z84TUg1yuC8ZaA/GDzsOlwFTb5iALxP34uGMKElpCuoQm4o2AYr
cPLFBrqCS3QHccKFk4wDOWfZGzbW9dv2tsNpniy/ycBBskdXs7tdZCv2+sX04UF3ruaT6yMvz87O
mS+pAEeCAnaB7bo2BZj41q4C0Hn40vD4YCudbV52u1zbrh/iK0p+xoLhK0u7sV9DCjqIc3gUugpq
tH24OvMHtGTKpys6pz4MKLBHouqv5B70rrDRcLTAKn+6xZk/MJ/DWB4+ysqhkrEQMMebmNiNbcS4
J+e9c5l83ovz6iLyqXGFSwhQ/NONTDfFPmoslbUOm9nY3tSr03baJkoMCyAvf5sc50Vmvs4svQde
y9Nld0xEr4q8Rgjlaca+qmjE8IvjpD4k7/GHmi7VyT68XauKfe184UV5GBl72OU9kFNEmzd6120A
CzjOnCs2lG+dYae6Vb+9nfB9WwhhcA0MWyY09yUO2CSsOJgY0cENllhhQy7Al+1TCid7E0O4c1E4
u4qP9VAg4tllVw9j6bQTW5uSk8Se3I/m750VLVHuw25jLrZU9qxOkFFiGcz9actUcjHVn5sHdHku
Tmmo9Eh0OpWbmnT4+rKJpPvkKjwOJ+1pPJMeelmo4no8v5YMEWt2hZNdrRv5IcIzSJYOM3l9NZY3
gLOo9LLKFUu+XZN3CtiWgHAM4VrQ0+PQbhT4i7p12p4cEesQS9r13tUpjnnYucmdNMdVKGyP12Uc
NCF0ydOjOT9/y7f5tpiMVY4N1vZTuBRjKzjgThP6OByfQ1rcDD4hOyFFofK+U1ynXHRgitA60XZv
+6B5Ne/wGlte53F4PmKJf9S2OqWYYnWVdWPaaFGodcs6ANXjB2cYWKH9gohA2VuvZW/ggH+xsjUO
+1OYQULQGDqBORM9V+tdBLpHo4YcOdxcTMzYZyhzbgfDn8QUl2V+7B5nz8Vj9NA9jVtx3e+Me+TF
tRt9GDdLX2qOfgfn5mQ3i95SaR2QjpeMUplVm6nhMpQzG09NrGKvtm7WeuLSaAJ9fnkx64HBmuHK
jyaEfv5Vs0h9aa40iXPJEN8PC2HYnmVkoJ582wue6o1H80PB+N1Qn5PmhrkAdatd395EWFb5VDUO
QfuOWwVBYxGTaubITr6ZQWD1RS2Q5JVU2RpbShmabGWkSzG3Fp2u23RnQm+dq3KfzObq5RB3YVu8
1CCyRXBVP4p0faVgwPRmOJx1R6/DSIQ685KdNpjh5EDPaWAOlXVJWL3kmLOcUwwOc9vo4epgchiN
VPC/7+9+cQ6Rp14Tr3e6dLjas4l997XXjAQpS5osJsPR5m697jxSHL3Coz8jwSQ2pk0lY3y+y/kx
Hy6HJHNb8N7NlHmG07erYvyjHkgVKOa3VfV8IGMxWxzG++L5cDhQqJ8Fu/D5KQn2QQlBiZn6v78E
eWr+f+1QGUegqYViCLfkx2tourRVR5NroLuEm4yx1xtxC7v6yF5JUbeX5+amc5hOUxvL8xPViowr
bPd2UWyBBMwNPpIDZkrCQabKGtx8PSll+xfUQFEAC3wKEBPt2Zz6/hEtLZl83JzegtobN551spfg
hgfiMQkQ6bwoSzxPXi5hpdoakFqB3IT8Fr93yZn3Wo9QOW92Lz53T4ZNO1MvGqQYzgetKkXWzVkc
CVL3Uf1RffUukSNz6jCvdXQOhmhfQi4YnfD0RPIctPOcr2BfUzjqCzjqpDJ5CI/PjuVzdA3O4IxH
MYcb3tgCX+Ncgo48fWWX4E13DXpwtqxvoWqREcM+8tK640B0r1W8tEe8LdN93BBSa/UM6Y/VesCI
bsROYbNmAdZ30AbgE5DDcKMMSeyS+M7ladN9oGXGalBeRpGfdHSvMMjwg7DZr3AwMufXu5PFzLI4
an6zrNblVl0ai9Ib7+fdim/KpQUMnOPwN+MUdO5/dX8wPsaOC4hZ/zla8ZQJWJ7G3B9mAAHBNSgS
nwe+pdOHfNxEixk97CZD/5NtpIfavt5jo2M9Sxlk8vKDltca/DoQIAebwbi5EC28Hk5uihLJXLG2
0+jFQA8KCp1weOG048az1zPhMPcbLZhSYaaAw94XXjvR0dVHNCu2MISdrcK15/OVHIPMxgR1tZUv
JfKBY7tlkhFLPr9JxwCXOJE237DByWTJGR6Nje4v3ZeEQeiOytG/J4ve5q4J6AEtpAJU0pyFUEeI
Qmk4IHHuWiII4JSZdAMSpcyL6hHUrWPPM7dnnuGhrYGePw10QVPdIbW1kNnD+RVE52++il/oVdNm
8+WL+GmiXXUzPe2AcwDMLO8khuKmSv5mQ/srQsHX1/g0BvgyPDuPURFfSl5jQejBfXq4PSRgumG8
Qb1BJTwVljcnWhPa9Hh5A5a53LzT+w1rnitoFl9480F0N8Np9o2yv8AW6mypes2rm/X7bUufdtZf
5mr//TD0n8j3VzPNhPpMXdBT7SKfYrQgcrMxjZ4zmZ5fln9sVcpmiqHs3Wh/CdmFPkbZITciwynw
el0iI2TcdGNwIfKjexsu72X2krvDutnVu2KD+1KQ+Cpda7KcHeIXc5fcne/aY7rvWNay1yBzweVF
wZUEc1I4QvkzVklNqHpCNDdpuRFhRNwbv792aaKW/PbipyX75VvCkzIzIoMl2dvhq8K3Ivq0dUQL
JWu4wrRfjwW75skfXAYjM2QUFh2Gely9yi95ZL02F5upDQcVdfQkcyzt9zMZQJS06TJG8ifPq1Dz
uq183270xV2ZvzEDwd1pI4hWtcla+4wFBFKeebuYheC5Af9y3Jn3kq9aD1MtJnovkU0UaHCvUAaI
Tr2pdtmOhAw0iImT7STkLm6SbS672wrX7d2O0de8cStnh4nbx7eL9w2c5GrtdgFfpjmfDByasF8q
TIw/zts61ObNsnPrEGKKr3+MLwjIbSNA0odsTSTrKN9Uvogo7h3x46p04FKjgfn4/beg/s1y1H+i
qiS92Q1Dz5y5o857FH3E4xxQol+QZO9IIiOqmzOSs/x2/bi9tW+XNxPteSKIC9T7KbvGy8WTwtsW
wywXsgH/H4Xw9qQ7kQi7meqxKZ2xt7SwobA/7YdADFTt/vfXoPzldBqXRXzPPlk3P20pZS8bt0s8
bSmdM3ueNDMaP70NR/FNwZXQVm+hLC+SnfLa3E8TtWTmRtWzaVhnc1I8ZXSEm3gncKszoYboSKfE
py0x8IVx0LfW8MBMUij/oAn9G8nA2KNDaTJRYJASyKf85Qv6BX5VRYGcn5/g11+f4DvcY+CPB9cW
yOcPGzzqtu9wz/QINgIYpkNbk6GGfYV7CLGdnDVxCf/D3uJPvEcTSdFEjWgS7yyDE0Ej+ge+m/qv
q+OHCzd+2qJSFUMmWU1I7VmhvT4KlvPIcJ2ba4oEzvlZPTIl5uCAiwsYBEIDOru/e53S0KQpJ2vS
KaEbJJb5m7Zn+MB2gg//FHywfVARGjOHWHfBCeOyMGNQtJh9a9mrp2HDi+QmFT2A1Q97GWXYzcpm
W/jG6X2Q/c0C+oStfjyGfrzMnzaBS9nn3fnCZY4e3jZZE6DkyHu3grMLHjAphoOP4W/OPml60t+9
KN/81+2/MIVzNLS86MyPTTIPic3D6O7AFMuDKXzZd+/x39UeEz/yt6/5U6dTCidFPnWfF1qE9AYG
xy7V84EpIPpuMCxK38JfEuRuV/cJ8WufC+HfuOJF+P8Y6U3xO3gx/V4FNsMWYvYzFfXXJ/i+4gn+
meKGJpSX5JbPXNHvK356hJAvsoDYYggY5Y74E+BF6iURmTuRREEhsRP8D8KrTQ9NTrsI0UAo5dk/
Cnr5RDJ/uCt/fN9TFtnXu7IbjAxlQqPYxyuojY4mEVHnBN4kayoyXyDi5QiyeWEGKW9BZRATy/br
pAyOHXNPt7Q+TEYIa0a/NumY8tv5CfdqOAMQ3/61dxNnBj5FJD0hJ0HGIXGv/G+6gCEKyrRwv9IF
/uIJ/nN+IAAkYtn4Q1I4Vdj/OT80DT6xgczcmOGoDH/lz7tJ5ZbRJtEIP1iefNUU8hCUhhlUAhkT
2UmC8g/Oj1+qq5/etzLtR19KXO1aNImWG5EjeSDdeBUxyL6Fm5p5oL0PGTre5ffa83n5gIFDYb35
k/hbPug16bN42A0kJtMh0rIevxFGw3zIYxvO/I/69DfFuDKtrR92xp/f6U+dSAbfgVGlzpQQ44bz
nvSMEUA8yQ6CYjcBiDdDHvwXH7NPx5LUz/z6VQ+vkWUGV/Klib4DlI+ZBFjZdnoKInNc7aluLZ25
Y4Cl+maMHF3Z1+64uW0MppTaVrxyJZw5gNBBsMLP1fk0VJvAgFfVRkIBaDMGp9BcTxDFhBp0TsTh
e9dtVft5UgtfsYwACMM3ydlQztNpT58p09ybRW4XzN15DRrqRCHz/IVg+0VrPXuXEDbkJZQZeb52
Bw0z57uNBPygBf3ziIJ4V7nTc5mf4Z1T/mZvp8vcUqfisvWgV3ozepIoOJMALJ9BEtEsgDVgBeK8
uRMFY/DUN2Wu+dNAmQwKzf4EHN4mwATjlJQu9Bb4S6AWAjgQ9zPP1ekOqmmYItnr6/JJpnpg5os1
v3cNZacP1ZOl3WOVuTAWl+dyw8iXUFzGsq3lRJvMR9mJn0cy7hXbBewO0vnhvAkiT3tSD1vhJbIQ
RKsH/VbQ/2z7ZDlsS8kp35PdJyS2gtWF9Q2I2Z199CBgMBnLnMVq+l+23MzuJ/BlmjFpz3d3hGuO
2BwYBWZNTin4Xb6Ab23pCH/cB38ZlI77QTYrU/sWuzgamdrpUMMHk/13g9MLH8/VWS4bpxisB3Xz
6SlOdqfCByD4DJmc3rkc3fED3rkWBhWTR2YavgzHxU2c82GquY4Gkcw9bam6/xY5rIiAEEHTqYMd
RrBl+0ed8m88s9lcddwYyfCb9ln576p0cUox+7rLcor+/ATfd1kTO0cVHiTOTH8K877vstMjOEih
WZFUqnH1y5lNKY5JHnuphoLkU579tUpn/5VRgiPDFjGg+ie77BTV9MPe9dP7nlLpvu6yhLD08I9L
JEYhFCENAgZn9s7RwyPAvhPdA7vB9qgYnZTWBpONaUKCo739Pk3E2v/n7jy228a2aPsvr/14B3Jo
vA4SMymRFBU6GIrIBEBkfP2bkMtVll1hVLdG3eCyZBoigXP22XutuVymt7YBtKd0eGIfARp77o7c
68E6DpX9T1oqYSogvhQYX9/kT3T9D1uCJgZR3etcLJMw94GFiMZuvMzPWwUQFJFee3UTrdvl6NRL
kR4kjMr5yIR0/1J76+y5wzUG8f+ynLBGU/o0ahT3yStu9id6vxeIjqyOzCg3SDUeRKbXpO4sAefe
6O2TpC2Ryah3hkfbl/mkZBnecHQ4zjgGcWUE4n4ckf5MYJGeZ3gFVBKLGZqf3JWehltAzCgrYc1/
0KOVLPtzj/8vPmYcVImppXKQDTwrAmfCvy5mIN4hVvzpMfv1Bb49ZmAQQCDgt9IFw5iOr78XM9NX
iHsTTPjufBGb2B/FjAQ6kioHrxZGZhJxufu/a5GnL8GHRKcMuhFq2r8qZj5b5F/u3K/XPf1FPz5m
oSS1Yx2q4KNXT9vOdrZsuXSpOa8xQ50mC/NxEbNBs/NmC3TCMNS4fUlAX1DdiB+SI7urxdE5x/b6
7bazbu01smFuuBV4m8/nrbBnlAJTzcPWZn2ci2/32F+GdNMR+vnh+/ojfJ4Pf3j4ujBnTJQrodM+
6PviU0fHM0esmENahnulrJieKPmBUzB8EtMWdzSCJ2nWlLXXgEuNl+Ad57VHv5ZpTvBcESEdLgm2
Xk0xHMxObf1IFE0W2uvSleYxeJypMzuzBJfAJF6mZ94fL2noPrT02bZI/FZTLwF9zd57MYHudJbz
8fHh89yFiKw/Lu8fCKY59s+lw5vmGhRSw224GWjOiVb7GjPHrVb0rVHcsKp9ptP3njBPPqIPoCr7
CcwDmtnYTlCdW+FOcfd8Mh1jDdR1/h32gk04P1ertw9zIVsPDkyWKeIeVuxEuZ3UbNuFsHbOXM3t
4gi8yE0Xz9B2Pt7e2PF5kwjVAC3XuMPKeDLmW4K1J1we8dqBx3zfJDUoISTYM2tiF0+5O1sDl7C3
T5Poo102EO3g6XHdaEUdfHjKMn4xTp10P2NIi2xQXpaqjW5Gd0euxZYF993bLw+H0TocuLdOYFzo
s5xOh0kM/07tB0jXOjDwfz+J1gvCLJhEDkNJf030l3VXeoK1goi7ypAmeVH0dAUhF23yB2qxQqX+
pi6JctQCV+IPatUKlpSQ7iN9ZbDn/Ctt6QIgFKGwp9UnZez9gCfu1jhW+K8/Zy0V1S6aBM1CPuTv
C4x7VsX73dhMoaWHhMFMaj0G/h7Dy5PygiFrVcwxrP1n11KO7rT/MFlMCxgFxt+tpbIKm5rv+FKy
/PoCv6+lJjnjCpUHWnLtc1n8VrJ8wmYwrgogVMkfxuL/x1qKjpxDowKuDAilMR0mvy+lfIXIRI2O
owoKVwMO8y/OhfAEfl6Ivl63+dPB8FLG6izSrj5uB3mSUMc34c2sXqGFw611fYhe4nm3uKwu2zje
qSiDsF3GrnHIz91HoFmV6hHu0F7ROMGtdVqL+tkN3MMBvdKKMhzEYshCfA+5ZD/bPrrGkaEupQBz
Vyqee1Qbc7hilrlbtuu09Q4hg+NxcUJlQQszcS+o6qYk2WgtsODAjrERsv42WB+x8p8YrWDWmMYE
qJVYDafxtDKnioBTUmNePeqFbd5JF0/SrCSZI4oMX6t0aZjPRXG+joTQRuF7rKGHQxt5Kg/NrtnV
bwhww3UOlmSSfkGfITuxfTPO0O27HULbHdqEdl8ixrH7jJ2lL11Zq+wmQAFu69uZ35Et7qLvDRfq
rfpUNfZGeuhB4nvhOmFYnZwCssa3yjbgd0ghIQQOG/9OzZ8DIg5GR2KF2Uhb5UlhD/I6T7/t1l3r
pcOcL2JFCxtnNFlnmQbk6+gsrKp8oI7sVZY/Zu/P7cFfC4tmLT9Wp3wprlS0p03piE+YVlbmNt9c
zwhJRiZ5FHziWviACOkyG+nbUxAUVrjNXWEVnqR559uBAS/Y0pf/4XWBNGeStRjWI+eYplJ/XWPJ
+ozS55d14ecX+G1dkP4nq4pAOSSIQGahIn1vGEGllVRQJxxXWAQ0bSrbvjeMpnUBywnoa2BTU6DX
7wvDp0ueBhQnoGlZmKBW/2ZhMKeJwpciiz7njz85hd6PRVatEWao5BEPdhhzXB5FT5VHTNBMFBQm
h5e+9D75ROqrpGLlDgo7L9ajCvLMaLk1I6SRzAyINh1rAKRMTSX1lM7mImdvXVtWl50/oT+qnVo8
xZK+mvUsQcifjNma3Mrre/x0eaqO9W3+GBNddwa8vC5uL0/SvUDWwy5Mm52qmoQShs95qiwBOqGc
Npamzzj9WlkXBY2/eC7l0qqixNNKRPoy8lBWiXITuOQJyrl/lOhvNU1wKk0tdHwxuAuy+qmKx+Xl
PlYIs0SOTbgIwqvrSuk93bzJ1eYmEz9ixSNeyJQajCco4omdlKHWobsy3sZZS6Rnv6mS4Ih9m2l/
gjpmdEwaMK0H4hrCRzqPDJffiBrnOmIjB9aFhdkpkEPkjlE7Yu5gTZkmNPX0C/Am71WJ97KvAePV
XXdMZqwpddS76CxIZTQH2VUvH7F/HK7bXGPIw9oZSLskAyG1MLQXrZphRaGwAOWxxZ9fbhNcpulg
jQJax1AF97vSWCH7FlTT1ZLR2hLyJ+fI8IMpSdY1hNK63mVH5aX3Ke+klxElfU8NqVjQiep3/oeM
0yJkrB3mNr8sWeTv/Jf6SZcesgY6akVh+IY91+e8Zz6EKDoe5Wf9rD8PR6j+OCcYmjaiVd9Gr7j+
74ZjeyBfk5yO69UuH7PX5DV6FWr04w8RMr4nKXIkfymc1HN3qg/KBvrI8Xp3CRc0ZvbtNl1kN+1Z
/MjIhXwwKaYYWBc7ZfAADjwWz+EBAN9DcjOe++dwuIt7omtudsJG2iibcVvtebULRen99ak8itp9
WUH4zu3rSN9Tp10Y5atZs1DEpZ5tmoA8o3TBRjkrrTq1Z+ayUW4V89hHKWmMsV3q2qav1cXQQlDB
pNSNlL0NNuaiJ1NGvNdZYWND9pGJUqIZ/LgieJKZepNJqCp+WI1uvj28P+Ig/myz//JMT6eSH04d
soEx24xRwelkvK38J2GwMbbUibT0n0a8Dl21ge3WpnY2IBs3wWA4deAyucbLBCpI1+eXmefnESiI
lzY/Zdk8JTIWk4E6e0wL9IVvTd5UPMPZzbWJ2RlxIMiifcF3Hf13S0uB1j41JUPgKQxNopb76y3E
1GayyHd8KS1/fYHfthDhfwrzUqjp7ASEu0299N9KS1peoK3w6qJFAGQxeWa/byHS/0QFpzHZEYyx
vmwhuInJ/f72/f82KZLW188byNfLlqeR9g83mxgFAuR8bja2i4OuKl6YiFQ7MsoXQ0vzhSn2x6xQ
Fola9Kh9WEviNiR8oLqcwx71c0XWdd3SSG+Msz7gscMy0xStW+S5V8nFqoC/NxODhSrd6EHntMqd
PkoRIV4QopIsFqyml+d6jnkufO4CcRH6PTzUIV00M/SurX+r4zETYyK1In0epwL2+nBpDIFjVl0z
vxpgCLTxbYAjKPCsgvYLSFJLgV8UOMmk7kYcATUYWXOxFFGEyAjVXLwqdNlxk8Gqy6vA1QbcxCzq
oYgzBGjFtU2c2TC6tVpbod/sGxWBJ2FQSmVCoTJvRt18jqIrxjOUKqm6NALzJlHa+Sj13rXcJ72y
bgKJ3cYR2nSGr6rbBOlsbUZI8ikNLJyi73E6HE2tpUEmIwwMSlob4qMRyqvcXLbFRsdulAOCj9V1
MipzpctuKuMk93dTotNFKkF0pCQZiDieYgElnznaF65AugorYUiWpBKTuwRxapyxLZR3uDCzpCBX
gdWuPc1k0HudHHgGMvlh2I7Dyaw2gqbsJFr+dYqho+PC9GyuAh3UZwjBUBBWzVztd+PsUY+Pl/FN
MnZDek7jhdyf024tJGuhXBql6nX8sejUFOXg+RLwFB8CyFAL8lNoZq5YFW4/e1Cu72F730nzClFU
GL4ECBUuI06X7EMvFE++ri7d3OyYoGgEI0s7UJuWHo5WHe5JKSSZDddfKVhleKejg7yMU/bzrZhL
lNd1tuqzgl6BiTaRwDJ7VmNwMiXtoVUNz2cRjQtRsqRY3vdjcCj910jTF10ivKZ6erHNiJskDvRN
fkFdLXXVhx5dsJebBAqrqQgXLHGycjYSXJVu0jhahAIKYaHum31nyqfyEt7ng0wAgNDBa08HdmR5
XdUzE3xLcwwNyVVNqJtXHQJPbHQ30YjKqwxsM8PeV2rIy4kFFEpigvmJ9X6fdKQEpPK8Ex6lHvus
3/5np8KfuVJYtkVtWkypxv9uhVYVcFcstF9XaKAOX1/g2wotoiTQ6dAKlPeMm5ldfl+hp68QIkFP
gPxOtEWTFOb7Cg3U4dPLDs8B/fAUmvP76Z8v0X/lFWm0qpLMlONfFPnir7KiCa3wx4UbP63RQ5J0
ZgO0lPNy51ZnubGzdBV3ljzdK0gJsrtgdYidEIV97MkvsRcQRNG5SPEGd+rKTQ7SdjO1KvXXaMQ+
tz37dzKy8ooW5da4jWeRqxYuMQtziSyGx+hOnXCAAelVJR0D7Ibu5v6+ZiyZ2WLGKOB5RQf2inaB
yBcGdQXepeMidHE7WO7jPSZRG7LDNH7EwDz5Wm2D/N6JpeAM9BVZ1pjnBs6ie8FyKy4ZmwRHKA8f
j8RVOdmJHAiY13cUd5W36pjwrVbPtk0Uz+P6SlsudzKn3mJbv75nx+s85a/d9ft8wWQitY+C1c75
Dm/AFcKIAoE6Y3AIflMggXMMVz/cVH9Sq02qsq/nLz4auGaKDJ+Y3OefU1SbXOnpw/PR5KnzsDUt
beYOZ/3Bn0u2P8cYYDJdmrLBDMbACv3dSaNvkhiCQWBp8u5irJw+N0THePPuXp/vH3sylHER8oOL
9qa3P99Nc14u9ZVo80XFupGW4q6dY/l2CdUDao5H75g4vPnQHEk5XEzxyqxwztW6K1Bvf/7E/8XB
C8pxEWUfwGceYdQkP3y0v6gQZXGG2uSn9eLXF/htvYASMakbSbIDTA1omkf/9/kmKDfak589xM+O
4Pflgp6ApqmTVERDcvgl2XdqF6AgmRii/365mNSVX2/Jr5f9yYh5fT5El6D6f/9H/L9yW0rgjZAR
bBuGCZ0roQQfsA2kq1OAxc2cpEfG0kCLfPceOmRb2geMH256WISL3lVxknXe1Z06gI+755jnh/vL
YgDTWDIPK4GyDPXIArEDmvfCmuaYi4usWSyu3+60vxy//Dp9+ekHYe39sTSth1qUTD9V7TMrwXzZ
YMyckUjHqobIAmvDHB17eoMUAfkIkgPRej1lLtIF6fgsrwP3/f2GnE8Wp2mpKhlixtYRutdylTkf
3T+d2cRfGjE/XexUZ//wrpvKeKH85V3XS2etkoeQu2eUIOIU/fctGNA8mhydnZhZ7BMpYFa06PiJ
aF3uK3fLiXWg28iXN8x4PWDcS5TFl+1lvrhldBIum2zSWjsztDFTpAIchi3DlysRACrOHRz0/JrR
j734/A13lltPk7Km34A69ArmStkzWDa3xe7kg7ABObqvXxk9FchKnkhIgb9TEFmkY+iY4Qc8rj7X
E+Y52wZWGB+APXup9wHTcqfW92lwV2DOslEgnQ4iEeZ2RyxDeLosQA0YCKUfmNBNfky8O9PUnKjR
vebcYP6363W2xZT90ot2/h5gsu0XIdIZlNSryZAge1lun1r2mpv3w2ki9r/jwGVyc3B9dCkWn2e5
7F18CCKLXciO8Ezta9UfbrZJNq9XqnZLfoLIM9c28/SD3K73zKvn4931tljFli1xUT63BX0UYgtu
U/wroXUv7SdVisFXOPuww4h3hLwSDEFc+ia7F0Jm2VMotnXpbGknHcQ3uXGFHfTqt2qR2gTLTVEX
kxWmWRXMzjoyMkAT4YNAmdst648Q+zUCWZdmdpaylR3H2/p+dqjvMzrrwMnt+FCAGzEWeHSSGzpD
Um6NH9KDlniBPyfHzLqS44H/0DWd6h4V+n96UedgDLhHnNLT/34CxKIOa/RrETg9p19f4I9FnYSZ
SXf4mT4ms67+saijFwUmJJEmJhCu+EcROK3qrEIEHcL9+qYa/GEERO2nCSpC1Gk+9K+m6eov5/Sv
12381BTSBhh7bcNiiOZ6vX9CRTqlzkwhGMM0IZ0WGXjLjieuX/as89rN/ECwLs/K9LyA5nfcu/vC
2hQWcpXj6rg+y9ZicQQy/A8rofHLqOrrhf48qspKKaRnwEKobelS0biC5hzGm1PqiacnalUGsJNA
MH9RDvKNYXe36qnfK3PxlXm5g40fIw9Kvmo+KeInHxz/f2DIqm7nhet7l3X3qG2gbWDBqUH7uFaw
JdEZExt6uNDdifbk8obKvxnn+HJYfmR78n7LK30+Wdl6VpEdM/q3al0uwvkEtPmn5JI/w7n+eItN
t8uPW4FgVkF7kfmoJjgZfcQltJaJV/AyeWO8h6eXl22DVNi0tsslmiKoEnNjT4GNsbLx8N+tWhuz
PRLCSfY4ba1QeKigz3iDCLaxnW4Ka/2h2PmTOvaTzvZljvDTpzZtbz9sX0N1DUah4pppKdeYTq9O
6T487BE63iytQ2vNWak/3Qq91VqvnAwm0IAKF2T5PhWkyobC83OT1RaTUsi+vX37+ytEmsIl/HqJ
cNsVkZkLIrGvlzjr9T7y64tqgwS5PNReuJxygBTck5fl6Bk4v0Sv3E3kFUxtDAeBTZ8qW9hKd4k7
3OVP1Vy+j1bxuV9Fy5vSSc9M4A8HvKn2hXlmgKIgmk/EjMqxNhY3UbZMllfXfDp+LIiEjp2P2ePA
7iot1JIp5oe9q7zitp1PgTF3j4+s7ZYdu7P5zTN+MctyV5O40sBHf5lPJ6MFwIvpIHOx7tkP8wcC
lLyZl33LjfnLmkma5ES/vktIpolYVqeu4k91yCy7FNduKppgVwnGjdJbYXN182E7PHfPGSGFxfIJ
INFzsAuea4cqgUdOZ/FoJzGtyLNHQGGJwuLlCY8XGIiQsGMGviRM3U+bKlBZO6scxTN3Mt5vji+w
bfr4qBjPoErTdEtHL+KxjO5ExrV3WmGpO/QPxua9tkbgOaCPoMuknxij0nqQ9hGOZ+vmsKQdOMQO
k5NyfmBjf6Z6YL9DzQHgpFnuRrfZ7LB9WGyVu2ypzonDG1f9SpyP04cGtUI97IXO8uA0gLj3gfvt
NhDR3bvk9DjaIT2sk3nLWTZZDl5x5kzrn0xbcQrSfaYsoLsJXhEv1rv29hYt6RRkOAWUWs3xcptS
C2WeIViTjjY71rk9rC/bINtq/hroa3/l4y1gGkyVBjEWFeCf1bW/m2WQkqpnldfxCYgtRPXbUvtf
PIqh10BXDzFg4vHRzv7h2f/lKDY113+Zz/76Ar8315GZTqnGkqTQpJkCj39vrhMapCrkhhMsTseI
9eL7WUwC1Qkzmq38u9Dth9YN388KI0oTsg/E579p3Xzuyl/WLK4bN4FEwUH3iHrl65plKkIUX4Uw
cPyhcKpUOgk9wp6IUaSprUtdcaDqJiZ+D0H3NIkbTw9yJygOfbQUaAFINJe1sLXloH1twvo+930S
jzUgEMm81xExoULquoBW9JUZ1xWgc7bsAnC1w3KCdXcaeNh5drlRchBzTmbch3qwuCbDwsCFr15J
q0nFm1RdyUMDtWEfcqfLuSdWaAkK9yJsW+NWTE4l4ve2c7P6IAjNulNxHdDc5GgG1KZdDg3rhuhd
65Vx0dxIuhVqSNL0kXwoHuODNHilcZpVqlUYeJLzYDHMmKUq+0g7oGwFdEKKEOIFiU51IOfk/q7r
IFvLpk8DGFlVVcp36sz0kNo8/HBX/dme98uGMqmImO0zXwHR+EtyRzcqSta2BpwrTTo1/rLsJObf
0eiItJtzzsRhwMCgunJgMEI77JpXkagDcR0EDzXIuADyUV8Yjjq7buRL4ElZYBPT86aEaxm4ENlv
zGibuWQGBEdndp0AkQ4ae1B9MC9qd5Cv5rHWxo/EvC2IK87UNZRqrbnLLvoy6eZxWy4TPVoMMbAl
ZiSJFM2lMV0IarT4+zfiz98HfeqVmCpTkJ82Vj/1Gz1sNeaNsraPg/FO0S8+q7F/HvuAGiSq/mEv
/6WW/Xzjf/8Lf5ZVQteOJLHkL8xhoJg+E1U1rJ2iMNJ/KGtok/68HU4gXOw+yNxVtLef+okf6hrG
HPWMoKOZHY7ESaSPoXnhJyrUnQ94CAWZrQW1m4nJ1pylUDHgMfg5h+lQOCVV+yzNgLoRmkXk3aNi
Coz+4/ZOycedeo0flPJZ19pXsRE3xaCCdr4Ertknm6s+2xplvUnDBmRDOexyErwU7TGQIdxctJUp
P8xyKtrWeBJi4SmSUE1FwkcYNrezxpcB2ZscF335vm4+shzOJXEwKaimYDn65c0sE+DaM5Ayx84l
DywGi1a2Vk6QUZsUFydvFA7CYiS6bVq9sy7tiujyLKr+WTIV8tTFuypPDm1fyW5ShQ/ABmIrvUKE
vNSuEUB8b8/XJrXggltd9UIKH/j2J3247mq/PTAad1ChQZOaUqFU1VIEQBUXcTbPsikMGLZlFawu
gpvXsWeqziVB4AEjHQNSGqWPAb2RazbeAGBlyUvhTQpqsCjLWzHGu5TSWu5Vydavjl9dD+NAkIow
zZ/i17LOPNGEqFNPadxzUx5elaRfM6Z6L4oruUzjnST0LEshkctIQ+aSvtESQAczeFASsyxx9q4Z
l+0QJ57iPzcRnSxFDd1QAF6pIZOJb9MB17oybPosXqcNwQ9dAup9dicU6kT2hlLeH3Vj3CQG6eZE
2pQ88HjxxWYtctMMyrhgxseH2qpeUlWOOZMcPy0WUUDGJ8uXWQa6243SoromIMi2fZxvRsk1es1O
y9qOm8idJRhSglcxuCylkfRKQ7LVGhjR1XABcwUzfz2oWHy1bnyYCVAo5Fm/i5jyeXlRBESZw4SK
mXuGZUWSGwRFI3m6jMO2iKqVKjC3zRq1mw8V6jWzuxXHxNXC17hJl3E+zBuUE00mvGqJuW4Ng1lq
hxiDADSWAUIyWug+vPVBp2/DOjs3I+eSdF40BeFcA64kHRxMT8c9k987RfK6ytiqVeEJNRQw8/Ih
oGJTo3bXtXBGjH6hMNsk91rWPd8oXjNVJoM6dmS9vLuG8B0bNA26nxQLVUeIF6Bw1Fp/WdfGHMg2
OLHcbq/SpBxC2XhRb6M626tY+cMZk0F5tpiSGVphKAkAyJKdOJS3Rl8xQm6cuF0LnUwkfLApRfEc
CN2uiuK5Zuvc6j1TFoLzinU47GXzJBrgf4SHKk3OSgiSMlU7wIORgrVJkmU7keqXa3plsGBKpwHC
LGPPTnoVL17P9G8WEnisBq4aa8vPSB3Tf5JE7EpS98auxjrQRp1lDNcR9zSfVeCL8yYWc/tSEXdQ
xWFpFUILFl69q8YRFtXaqBRHla+aE7Ydd1bzos+CdQ5Uc5Qv5461zGwfY3bx61Btkgv0/stLl32M
JUJp81m9YlND+tWJD7q+K4Rq0ZptRKD4/GKuY1gFkZhvkopduJxdDqKJgjrX1FXdJZH3f80qTy8U
IDNbnQk1pqyDUPrRtm/5ptjcmlnrzcKQMey1RotZ5Iu4+k+TD4zJbsG4bpoIqn9b6CoyMWg/CxFl
WNZfX+C39pRB2JlClcJ44beo4+/tKeN/U2IyMwcSMb+SD1AbfhpTuZ5vTmjqz9/aU9OXOEerTL6Z
knwKnv/FjJJ5188bLRdOyYxHC+Ej8xZGIj82ENToeunCasaQMSeDhy6BqLhG+1KV66BnDLZrE7Js
CHvSNUtRM6RNqiOrr7kQeJkAbhSftzUDGHtRaSOYrDZg2+9mhiO181bG6p+/tp1G7qJg4eq2Nd32
y3WPq1C8xluN+z58vPoI2hDXpfwZ1HgDkvplBwihfJjpSyPnsQUZEB3I6mhoubLmh4xCXC25HzN1
rgK3BIcVzHPDns08PXhLzhUgm32sJZbmU52x+prrqnsX1nqtWFTNDVW5YQ1tffbTta4uymwhh9mC
cywZESW0JFn+wHclnSpCi0NXNs3zwIWqPGg4L3hiEZYD6kqHHU9nhjVm0cBy85+U+q4vH4ZhcZ2F
9xdxVe/VlJVHLdc+0m80JuhOXju8wVm1T3PNM4lk0y+p1xb3fRHa4EoVfzEDuEaekBbtZHWlnNTc
uWIGAdDXe5m5N5qlqHvGo98sWON3ZmfCl0oXoLhVdTVkB8NfNJkOmyVbjpnF5JzkTLibcSJvKD2s
63G2k2QYNYj+onl8vuiw9Bb6wFll2UZLubAFBXtn+XS5b6B9huJtv+4emocAowPIKs2petmKKhwx
9ZGsFvVyE9x171qzlf1TExhOrm/00bQLkiI1Ds/m4BaHGomGVVOujatGux/Zf0cLwTiCkLzmpvF0
HBK3sYxqaFnfp6jdeMcv84y8Z3iPgp0glNb7eTB7GtlCQZoCNuUmTRSE4zbvTtM+NtDYknWyqJez
XSoTXLn3Y6fwHZM/EItwOLLyQUTzHZ5Mwa7k+4AYuWwpvWnoAXHM0LY8Vzf1Qb4bkce+JEQvQxdW
EYwiw+ln7WrsfKdTRCvoEQqpOzV7uugHNXoOqjfKl0LqvIxmTSWD0AJmZAJ50oM56ykqT0cx7QvO
kXxxeUlcPbtNOqzUEQRC1cry0L3XgTwqcwOnsbG9wLKrmPElqGYJdope9e61wwlYu1JJ+IN0T46T
RcqnbjbLonr6uBSb2CSMyDPgeFScYpARCySiviiz56pxs+aoNvtQR1AqFFuy87LkBFnET07JZds0
62u5kdLTtXdTaZ8HT/KwyoeNVu8mQYveUGOXmH26M+E0JhOV8TbSznW0yGRXvN4ljiZySBpNV5Gf
Lz1hLehFHYU3XFL3Yr/MxrUoEHiT20H2NJu0UasQUVSoYQOTArvmiSrgKnDXE88i6I/JFeu1dOQH
A5RlXVKsRTCcpO6cja86sbkZJEnjKXlNyDyPtqWCYJRkrcCLTNG5KLcUQY4g7DIytIRN6XuVujST
XTrO+9ZBPVqSpoNHxJaC3YyGc+GI4WLwgUubdtJzlMYTSowh961/jEXfM/aNv0fQ1adohFz9VGub
hnK4Nz5M9FsG5KnyptTcdjo6Uz0tjNi+ZplV9EtoIsBLZ8J/V+kzNaNFoB+c29hU/r5dJMN/mI51
X5Q+v77A70MehvbsUFMOBa8/6TV+H/Kw8aLLp3PK5q1MY/Xv7SKGPPh/TCb04vet94chD2P96ewH
UAT5x79S+sAk+mUX5Sc3kZIIlLIahoavu2h80cLiKuJomZgI8c3ZbIBsbsfKRh+CqifY0XPFSKjv
I6igc2GVn/Nz7102DcREPHXBTpq8vqt8l76Vuw6P8q7cDS78N9SLH/6cIOCdMsdJ6AxzDItPtHzL
ChKlaRnzwV7nHB9hZYNptJXRJnIswNJIp+cjfy7Pl82Eypxmm83KhG3IEGcdb82l7ryphLCzHUyj
bpxGi/IwWQs93cvc+lCZh8RO9VNDQN9bAjxhsu9VVrK4vvFbtb/wt1fFTTeTNGa73YfkR8NFjxhl
YdqbxsBLPEaevois1UZx3g/jenojrvTQH6cgmymjfTb3EStoFm2V5bDHb8fv7nbPPYS45UQbvawn
u98NLj9mz/aUC3+aLhARJabBRYV4EI/SNKPHLQDLP6s8OcTK4yAHjPfbbTBhDzyN5CtvBguivA1P
GKrEB3R/2dmc7JvRR1nYCrlgxsVF7RgtpnE2mOOdf8s/W/koHCDMLpJ8mRG5J1rmm887YA0HBNw1
I/jZZOQqNsbgXoP5kCy03gUFGuzSyn6P8+iGxeGRIMPlxHqCkG77C2lfOROncfDineBlpxlK8KU5
H+3arWD8+gs3XVM9rOUD8vA1qOPi5foycSPqZ8nDF1IuRUZm0z/6SomspnajyFtMciJpjWvgaG/m
wg2Wx2W5mUxhySk7aQ8mh3TJCYv11Jl0gjdOzMUzWn3zFvfSvPPu25WwTy3FodAIL7vWvslOcD7N
uYJgjR8MSZjAbAhzxVviW+KH+JHAoNcdBL7pTntQ2cVVr34O04WvXZbX5ygE32Au6ceABGXq9cGx
CHIF4kp7AckhPxke2y7zPMG5YzuHoFPzbzfRm2inBz+3AC2/QSNhGPCdPp6BNFSw8E+issFRGfWH
buTBKraHRzJjPXWe7mCZLvNmhbw2BNMNTkJYDOt4BY6FkditA6liPXnwUUZU9ts6ZvSKExY322WJ
Yw3Zl7Eqd1uM+rkrLqXdoHv1Yz3FL0ycZPmmWmgH8TG77x9D2P24Kazx4mXNmZNkDwJcXjYbAjbs
N/eO2AJLWJUfaPcalVtsJtmTjs48VYvoKC+1u/YJNYi0SJg9TP/97An+B2cLnyQaenswfJFk/QNs
zhBnxs+zhT95gd+PXBi7mOCTYaNjpp/2od82C45cDA9UDPSs/Jyi6HB+3ywgAqngqPhr+BpyAv7Q
982CL0kIQ4msNgDjQb/4N7MF/rafNotvF47+cHKgyp8QvR+PXHobS2InKISzN7BgeSCY1a3zl5lF
mMdsfXnwlK22UKTUFlKnBLL+So9yHfVPxrBIaHQ9Gs35jWbDsm7XPa4ljRPVXi2dfjs0Z2RB3HWz
RfGqIhiTvSvCg8J6Go2tgQjetK6x5Qm74N6gk4P6n4qdsBXN9Wn95U7bkb1yiZ3mskgYsFGZzh6K
GIaiqxVHpXydBgE0dW5j+4WcCXMnPFI/MXQQmtv4vlhfdUs+qAflRsKFDfB/HUcegwbw/OpcNrwm
ZmQxj/OFlHsYsswMATjIeSvbIiwKWd0P1jvC6jmcvOWyvUkWpmcsfa8msCMgNOU8YwuYptmghzzd
Fm5Ke9k4bvgCDTS2WwBDmOqhyvkIYc1D6jsv12VzDm/K0sYXFkqOQWZF6BZXp2B2rOMAs7oPgVPR
lC+EurbF9NXYCh5/lVkNcwSrxpYzUAg7YuBcZ56MyepK+9PCaM9/+E4BgC/II1aPcPqDo2n1HHk7
xxQ37WtCIcBf9AEz+LZYMmtZtPccMov790RcpwKNn7eB82k8L+6LF+URvH676C3o4SbG9P52nIzx
xVq5IRGDLuYdaqtjCtSERX+ury9Oe9MvvanK+P/cnddy29jWdV/oRxdyuEVkTgqUdYNSRAaJSABP
/w+43X0czvFXfdslt8tuyRQpAnuvvdacY0YA2Hk71uNucsvD9Z6inhMGGy3yDUTER2ExQD1CyeBX
LEw1yGHSF52otS/nZo2B/6GGngKZfpWBHtXsDO0xGVSnSrf5vX6S9iRkbjp8DmDjWewIDG0PSQ9U
GGohGlng5dF7leyLKjBHlxQj5dBlXdCaj2vSqI81gYjUPnSIr89Cfmq60D52EIUMW23sI+m/Rrzr
LEDybBOYhJ18kS8Q+mlsDIgl1pb8aIhvxmszHtUYzPs5Flz+0ATmbTtuySSySJQmLbQ+0TUeS9kT
Q53bJkgl2Z5wAj8j0a/qB34QCbzT244DeuRucvMuGFLOJCOL96pmGk7oldM0JRmUm0F8zEZXrfww
3BAe2qx1ZRlWhIuTBTMxZqBJcePKxjjzSns3f1JH2roIrA1eFXFZ7+lrfKZP+ZZ+MmcqPwdcXPb8
ni7xe5BnJzziqzznr9H2z2wCA4Uf3jbuhJsdYq/GdxKtrvjAz2QWnDFOuqel6SqnJCC5hSwNe1qg
rgkg6HrdrjjNtQp2i2D9VZlyl2/MbfGpb5NP8TmDe8x7bbDv0bNsP+j2l9yV4tqUiVf6lPO1/nGj
iTqLXP7SI9Uu6kxPvg83nCbt+2X4iKyAyPY7YObuk6i4Jc+bsmrYD8YXvd92lBaac0m9wXLFbonZ
ItMcrG6dL8z7cvcWgMfunv+kY4MAbv2CB6IHk7kaOBzjbk4JMB+U+/HU00giy6l7B5ZxW60hbCCA
tFDBr59aF4QIOzaeE0IQ0Exf3LvVAvWq6XF9sf/KLEPka+WobEZbBjKWUHC3brPqIjIlUMwzbZns
nsYKIVDv0rL2aTejnlT8i702vcenrU/kiS0+iNurL7mqU7r3uRt5/XoGe54SLyeribKy8MATg2Kf
F6IsiJYHyhJidOackSzAXe9nx/LunvbKnb7+U9UN/8cZqG96apnYTbzJTlY5QWjaWRDt8QMJZgm7
WPMVtJ6TD4UQjQdvrQrgOWEBrFbc7YuS6LBzTnxG6ZQpOY12LNrGrmblM5yIDI3Vldtzpy4NCu9g
c/7y4n35Cm6Pvkhb2ZXwCKx1pKevUmS3ixme3IMNTwL+elHd2yWQ1tJr9RHvI084JR8yCzp3uQKW
Y5FXAfMhFlcr9tXWlRFMkhfBZY5CljsDVeVlc8UiZfotKRG4OIlvCcwl1y+Llom0qz/eyOEpnUu0
6noPbYn8ZWC1TmkJzr80WPfk2BLCvJLfk2RTp3fjvoG/Mg8cuOEy+02LyOgCj+RgWuuxgyI2PbSd
f20/zQ1w4g6C773drri1Dk0bJOpJ11z5Q1n4zzZwkCJcsTKQn5GQhPwhKk5+CdrBfYFyr4uufm63
15W+uIab1JMARI1MvE8RSi4aF8wigiqHd59uklTbaOw5HDOEQ06IGf4xt+YKFjZkiXRurpN8QKuk
rR/qAGPp9XKCEJD1vim9ZJLHZNFFi8paJ7ulcq4WbLRT+N6oj3q9vOR+OO5mdMhLtSzuW/DvquA0
xqL1+FRH740zSOx6HpOHAT1p7YSI7eTdKrbWao3dWwpydrTcELF+YUlG653gCWH4tazwSjV7k225
fMMtrqGzAtc8rIwbInCtc+EjS14r7W9hUGVkG2DCJTfhuQaN7eNGB2Jf+9G9SNKWfA3ybHCk4anW
N5ZCWbLWOjqAvsDAGwfEQjrgvxrUg0VjEaEz9yS/RstV7pPz76feYMf+W/0E4R+3J8UdRvofD9t5
eu2TyGKseKHP7DwZOMkO22d59tCciWVe378+kxbMoXdeP/ZQwChWlkyfVA0Ihx2Ur0S0cLyA80Bc
AROWrwevEVZLsSHBJ3g79wjnzycJpcCsmgs2G90+K4YDEAvZttNvF9dju3XqgNuRD5R+9mPlEcdt
c5N9/Z/1ltCX54vrmuvWaan+uWvXlzU/Ik4P28ImGts1vYzDUr+Qvlibf+sZYJ5uUB/DgZ3fSUnj
nfzf5l3F+i9jl18f4Ju+SPoD7RB9H5yzqH/VudP0TV8k/aFDqZMIAhZpKRFz+Z8zgPiHDlDvm5mM
hFGez19nAMzAqIWJTTFpGTEi+kf6InphP13DvHIeCA4uWNOZNfPTNVyGZiGPMoqaqeRM3ktSts+t
rjxexozUuVJellfB1cx2G8a0fTtz0Bwpk5VNYVxprnwtXF6qMU4xurOEKRfi53ZxuxqaRqVV2Tyl
Kq0K4smfijRZX2JrZwxsQ+qDCTsxVeMHPYV4Nd72QzTd7FqNFk3ZEX5bI19XlYeCQJqc7mmUUZOO
5sOl3VcUN6Z8Q2ukXChUDCJLCEYyi9coVrZNJ3lN8sms2+my64egPRutQgRgGJCWaQxkezc9OkFV
GZmeJF7cJIcpTmnl6DeO9YVFoM7ghtngGTcEO8R8WRd0/cxVZURLt5iWTjxtLhPVei8xqmFYoIsR
ZX20vGW3rZwnrpo1uEwVPL7vEXMeyxq2hVbSSItujU1z0G2mxhU62deMhl5Q4qnj8K7JHMGpHSKL
obkgfUb1uCFPwmsMwnganJx936KCECjkZG2APtPpz5lQHcdCZzZQd3IQxlPqym0muk2WUTzneDLU
SwMRU90X+XBdV0QzLm6iOK76m2AEGHwfE7MtmPIPyloX9HWoWfelKdLU6mgNaeuSgom+9rExrdUt
L4mJV5Zyqfr8qLZDq54qOXtR6mjRTuhmCY+1mSvvzAKFaN283piiXa4TupSbU1SKVyVPia49XZtc
8LII20+eLyYlPTLGXowSyeOxJJ0vF97RThxdQYgepCRGf9t5cm8iLRMvVNWx+nrNUycuoo+yWvbN
tiX/NFMjr5Se0txCCt7LNvDHTdRY+5subgZdp9w27ZiMrkSkhTipdzGqoYwLoTMif1RDnEwoZIqu
kp1+XKLoIgc2J30wFUE2EOHZonfXlNyL6202R00rcA9iUN091mi9+JIxfogakCO6yXGuFPpAEKal
IGOxLJ5zGU5rpQ+nWEbIKSj+JJlu3ZHuZpTb/9eE18HQtJA4r3Khi9uMmUuXfVPT/wvbMKyPBP0q
TKgliINQkn+3BMP8R1/zc8/+lwf4u2fPUskePU+YjZma89cSLEETxZau4sLTmEJC5/p+CaZ7TnvG
IBV5NuphHvvPEkw0OhJPGjiMqpmZ/5M2jKrONrQfNJ4/vvKvOI/vJGaWIte6kdWYcwq3vg9X/VKd
OYfcJOvQV7bT7g3p85He+OwGbexXhMt8DGirs230QSEdGDbN7q+pJu5t6/vPIXj70SEu9sXChUXU
yiJEgX7aHOqrp+DtWOqwSe+ZdblisPdB0mMoRUdFlGW5vG7E1VzGLWfE4FPzSMN/1bw0L1vFf7qf
42rxoPHxClPkKwXY3aBpV5YxVUcCc29JTHpwW01vEfzyyyNHKIbYZkCam7N12kClQ7w4PtKVsB/R
vtgLYAF0b5354I13nggkF5/D7NPD+VCrBMLlVE00ZISvuu9pjhx0CKRv7UC1O9/Ydu4s6SY0EfQI
8jQPo5e5xPAl7LAmOvYHBLyF5ZlLwavPAkpRSOpZ0K/ncJ4LwwtMazfdz4ttyjKROWBSqdG5512s
XjBs+M/0tQdUs+M5PoK7KY/wn3EwUkkF1vK2vm75CGjebOV1Q9LomZ4BUGAXdIMv0g7OlgksaCnQ
vKA3HLn2eqfEnnzQXXHP2cGzcarQO1FTN3lIguta2s22k55D5d1n6dB5WHyKNlNBPLo3e625x8Xs
X35PnWJdrMmLhzh78chCYVkMYCDwLgD5mp8cTBxtZdq4gAEW+fPvDdUjpjV+oKqdONcF66Aj7Irt
sLg8XDg0cpXN3hFwhbK98mT+VWgn90Ywd7pJZXS+et9QsseEj0d+GnxNbIqDNBDILaiD8JVLjRDo
xLdcJFGe7lFyQ/BeJGfaegTfcSgO5oCZOd5++kA0pFQbgmuuJLVFfh7MBjjGSySxLuevngtac0fY
3j29gol0Sdu6R9p1hgy+lE8CTW7OgsvbzCt/sJbzx7gYF/HqLvbeFzTI1tZ73XvfrTH/RfBrzNOz
392pP2lUpikakZVxp3JIAs59dOcAjsZ+fprdU/gd/DoBhDc4HhhyB9cCWbuzX/HDcLh+T8yd7Eug
VmR9ce26CSF7RJ+Rwci4iYojKCfg3A+gzrc5ecFnBuoFL+8GeJrQUW9cDLh43rkSlgve8GqBHsOT
d1faBb9/lf/FgPXDQjovit+3hWvlVtaXsFIc6V7cvm6faJIwbGL9mRs0z6i26NKA7OQVM7Gbr19t
oXKftQv9cDqR9jl8KitptYMT6MXO2x6LD4nA0AC81M/vlqfVw+RBbcLhv/tiLd+PnziD6f8ZvO0o
QLGOXrcJwWw1OOA5no0wIi6dhvcUwJTz+5dKWs/v31F1PuJ9t/ZqbVj2Sso7Sug9rcAVHNKvY8gB
uDEL3d0MeGdJOWVzkrH9xiHsw/Kih55FVz/QnZAwWbn52XAQyPuoApxE9RaLxRFK+AxMn5kBkGfB
MNnHmr99PhnY7fDdzncspZH9VG6wf7osHZl75cfMW00rlIGoS1AxF9ngDz7eWTqhIV/GikvDqnDz
VbEn8pbD881+/1Nb/S+sGDj+ID/TJXZhTmx44797838xhRiSgC/zx4rhvzzAt4pB/QMyOZRQ5Bgg
xuVZjPZtcDN/Bl4DbD6M+Ib6PbRP+UPFM8VwXeZL0NNx3/xVMfApLCSz5Z/j5dc4kX+glfv1qv3p
iZs/XbV6VSrFmEHMm8N7nyV/Owe2dd52O+dRM4tf5YQS2+tu8jbF/czS0Nmx3+adsV+jSKLFD59D
cDqMcDTTDOmBe91rGOkOjITP9HEIN/1q4u985dj54tJOSYO02XtWs6eJzSjB90mOgBboEDe+rOiS
tw9c9o9HY6MIb9LB5ZpnZKkc+tYV6dTNfVFEvPO6jWDn7uqKu+S8qn2RleVfXPOCh+YSInAKrx3R
Ur+teUVJUA3e6R90Kr8+wLe2g/gHoVQila1ONU31yqX/re0g/sE3omkFPt+Yafn/KXkBUjICRYE5
c2xB1aBg+esCnj9FII5J3M3ctNCVf1Lyyr8iJnjeMk8Qk9TcdzF/6joUhKvkXc3Eq30TMe+Saz+5
lx2e5Nxx4w9OZjbpHclnTNrG3Q1mMu5RH4D1zXkiMtZ+3iLpeLZ8WHuLrwZJNo7PY+Nx7gXa8v7J
lKUTgzD3/PuKG4TBBvtVZfv5YQbadIuvUb+d/f6Ij4gFN7ZhZ89u4Wbe1OLlIyUe4H7+wfPztrG7
xXFOvFjMXyouhmRDcvCfYeEg8Lbis0aY8QUzsLqTKH5Jnfb97dNtvjWPOWP8MYjnf2EhZ7l+MSi2
E3s51/P6XJ7S4o7I5eyd6Yg/GaHYsXiirznY1Zt4l91svP7iHusyo7+jdBoPaFDQYyyQSS6GxT2B
ufbDzBtAwnBFwYI04Qz5chF/TkGyrGldD16QwZhmNmtPzix2oSuebT90hnmzyzEhqJyxAJbmG13I
WfohHaejbeIN2JLVquzmXPN2nVAp4kShbmyxPxJVyAcquQd7M861MhKSeY2hmuFRbPdhzgIhw4vV
4uo0++8W7f9SgjHu/nnH/unSmXf073bs5HqzqrKrYvdGQsDNwRUHi2Km4kzu5Pp7n5phlmRQl8aB
5jIf2jc9taYtKV759nhzcmRI85fPYdMafdnBBdi2lLmsJIYwvP+8c3Rq/TlBeHFbAEOPV6T1eTdE
JJxT1BMXzic0oVtnQ0RPN+Nx2qtzgTSPsJUlze65MuNL9ZPKPMEl4hSJxeoOtM+KgokxFr89zdEQ
ha1vMZ1AEZ/sj8McH/NxwhadeUgTpWNASgQokiUjEu8k7EL3skWyy8zEcjQvwyGru/IShBuCxYVx
RRVDV2WZKYS5hYua1BovLnQ/Etc3V+NiUFio8bLPUayyH59Q1eCd8Un+JtcFxNExuRvX1Ccz/Eh2
V7flCGn5EQ2K/TS5JErz88H0O3u6R4fnL9jtkheCzXXJBY0W103jhawu1fa90+//j3ecbfzHovun
N3z+/HdveDcpGj0v1or6rdxQPMFjX4algz/X8XZsRs4X7LfsS7//tvNi98u3/c/ajKTux29LoS+g
CGfgIczF7vERkPyRCBjneX8I3ijnxcOD4208Ct8Q7/pisXIf39+fnMUjHszl75+LQY/4t8/lp4oc
yOiV9irPZULidnzkW3RIxPwKuEoFx99n2foK9Rds/17wQgaGCBdsu/lyOGlQuQrH2gHpke9U++Nj
1mzV9t1cmQLbcsoTXJCGZZTozPU65OKf8THz9cztw7f5/StRZgjG717Kz9Y9qwqjrkjmH2vFbRE+
XN8y1SflWEZViET4k3K7cdq7cXf1p3vDz7+kX+TH+Et+6F7UT4VX+Wa8ze1XFnSYPZ/WnbKPHlVY
1ibwFBDmD5TbHMeMJwlHv7gaV+mcPL+5sprdZ+dHJCRX9XDpbyvmsCOCgNQxQDnkgBa6XfiZv9N3
drsX4c2ykfgDHw+PTEP30ctIfH3rVnSFgep3H3vtrC2uvuqJkNJ6NzzqwQBFxtr2DidVpvCITRjD
JiuEErjVS/fqv1ZzsRazB112c8zs/J4RYL9CErDb7u9P9un07D6x7WR27kLgmCUWTNnt/XwGSZiC
nz7m8IF5m5r/No9OTTdcTmsNADD0dDxiCCZvQelmjIkRmwRy5ilPdF25V2XqwR54BJlytADgFtjL
PSeduS0juTqv3u84j1JTOqIZXGt7KA8lJNhxOaqc4qatpLuVa6FFKO3BcIbBY3vgV3q9k3WvJEXp
YGqbXF7wi6vKPqRn00/th9XdJ+kHhEztuOCAvRXuI5T51SfnmznKAZyFW/FjmIWhIjySmeqevcxr
ua/YL4vjgtYCy9PqRmg5zQ0aIYV7By+HLsF75N+xcT8uqsWNMT+pr5xOGRUTon6OZxXHIiZPsVmH
njpsBlhV+OM+58Dq+eoP7W4pfHqmSUDXRsvvxPoYqp+itfxX82vBDAIpJGyGw41mUZL97xGYJsGv
5St+rEV/eYBvpykD0OF8HgJzY2Can8Vu305TfAYjPX1WviV1p8jC95cMDgQi2U/0X/kUUQhwzv8u
RudP8XAzbnFOzON09g9OU0AVf1mSvn/icwTfDxtMAxUnYzAGf3yTLVRy2NQX/kNjrAd6oLwVhbsV
ckDcSHvVlb7qN1fagY86fyyXw5xF4F/ZGCM0WPwFCwXN1xjQs3NdbpPT8HX4225i1X0v1jWyE9qi
VAHsKqdZWXYL0Gah5IhWw7kKpAUf3OLc8N69smag7Uhrj1z7ocA94+CL96xjifZjc9lIYEio8jzs
f/XC8MJ7irp2MYvWYj95XmoUmbZwtjzcHl7iDQinM/sMI2pTMacmnKF8mWmJm7kRM3jTa8xLJJVG
cpvdXv6CeG0p27sHyAAOUWmcDynvRr9zBYIFJlqL/Kba+ubMbyiosWkglp0LzPM5IBQFJPqfr8qL
3f4c38V3F15n5qT9Y0ZjrPuiPSRPM3ZrLi1VezOXJzqa69heKQuiSti1Nij50F5rtSNMXogG4bY+
MPgXg/NgnaunIERAMivxEi91a4eTKcAwhugsw9bgtaF3buk7UWt3z5VPa52XOjkdvTlM+HOaQz/y
Y53uo1fBXaAdsokCEpblAweCyJ85XFi+duGpO38ah7mSzM7ScjpMaPC+3jb/wm4L8xkmxbquSPNw
Bmbp79YH1RAgyPy0Pvz6AN/WB/MPYNQwFkl0Q9kK4vDv9cEkoIpDJ957piC6NBdGf60P4h+cUoFw
AOD4isfi7PzXYXXmZZt0Zzimqv+42wJh++f1AZzHTOCAGaQzdrd+Wh9yZYj6bMC8f52ICui7I5Gt
7DgM/IRybQwv2XQw4XWquT1EK5XVAiRvb3iGWygq0AqEgu1Jzia/TF6uE4eLC2azrZm59YE2TRxg
KPTnQsNLORIQAH/5Am8PXbv2nr9bOP9s4T4EnI+apl/01ZcMWpX0fF2SJvWZTUtrwJDuDT2KWu0U
I+3ejZzC0mWo9nakP+XZ85WUtlb6gGWd2mrRAQMBH6IW6pfLhXFzfvUV67FPDyjmzfG9RpBfPSiD
w1S0kj2leQ6HDYMF/OSd6HCwTq9HUQccUC00TqHKIU4HXOZOV66kKLMTMZCMIIPaM1oHfdzm1TIV
ZFsFsFyozEYDGM1V50tY9VjT6i9I2eLWEYfWNwUtGMPmHeCxSEBR2kI4SbbWCHMrpa8qsbk/DGKQ
YBgevHFvZkH6pd7It+fbuLi14yIVOj8zCz9uodDri1u+64XaLS36VlmgPjAHMzJbuGRERN18VRM2
0rhEL5D5TNmScAHiOZo4oWmwVs1FlZ+59Fxy/hBXAYu61ofL5N2qdwzsdh7aKoBWA/SKV8eeRSTX
pigx2DWLKFtKFvTs3I+6De9h24PYtcPPEI/D5AtYGi9BRC2o6dBAkq0mXLyMH26jho+KqlXB0GID
Y+beN+ip9DA8G3q8tdA+QaCV+Ql8kettz+G0Cip9QsTJkbz9bPsOonSQq27Xwapt1lQ7LXXttdln
IpbW+HKXNuCFPoiMSOVgtB6YBUmVUxumrcpk8zTHjNP9G2u78qXcxSFcuNjVCneESBiuotxnbHUF
mVms0TyMWD+797I9XC5mkNbrCrWk5eWoLt/TEK2X3fXCvuyRLHpybqwvuuRKWbbMEzoKNSBF9kNH
+ZSVRwWNxqyLWOadn0jD+gphScAEyVCvizbKbYORYWEIKIc7hCYYh1LBLjNQAJptTm4ylMtokN9T
ucfbwFsnCo0f11TMXHNMUl4jGIeofEXIJ/vs4lvsnwxlTuiXz9VtySyCgIzLfTPshnojTMd8XeMo
TLdVGKj1SisOGrZcAw+gBcqm2OUqM5vE1XvK27ZG9d2a55YDuOIps7WPMBTMUs+loLxhzpwedHSx
5IEgQ4ycpHwqRxpExadmPHAMUdGjqTKmn6ay1jfjOPX6l94Ieng1nN6dqe7hImSnMSwAS17cEUdN
gidw/ib8o6xY9uW4q6o3BTFkcu1t0ZC875bqw5/zrO/zI349bs4LnkUeNynK0G3knxa8oR7zsTYN
br0kPZnFXSNaoDTC9s2AiJGFXl9qy34YPmUjXGmNE2bTbqii/UVXH64a9zUUkHw/nAaGnJ3XRzf0
gJYvKp6FwkJ6xK091Mg029Ol3OtjTh/lEi4FpERmUtBeHoxTq/UbM9bXU3g3lK5qLPsc46W+zswJ
Cv+9gZngqDZPw+0+L5YW5NAhUc+XdJ/sc0TeN3E3xMSr8xZMRelS3PkgF+xMyu3whmMcDnX3obPs
DjgTbhn3IhbKZCd3773ESNhU7YaK8P8YNSm/9K3Y/mjHQq6RSWsgIeLHKlOtSwIJuqvsFPJ92jy5
sarb4aB5gq6/XboXSWI6LC3q6bJX0pM1NnvpUsO9x7GdHsfb1b5wYRgSR0zOX2GMhFvUWaC2SrfR
wp3Zh8Q4sTldIJYK++jt91cEwoZf9kD4xwRQsBXjq2S68eOzB+ojXCQrloHLeInaLxT1zbger2j7
pWaVZXdCsRcDS38giHAIdW9Sh1WbZYhjcmknqcU2ihDCi4O1iPUI/TOucGxzapI4cou8QN2paRBh
TcieemUpaKum99r8qRqCJGXRsbl1NdyKjCvkNJgd3yjKh7cwQbH/OabAkNh/HEkNcunhogItvmu7
+E7TEJ3zM4p3UzQ4jVW66OsV/aMv/Mu6S5mBMFTG9DsYqaerbIOyhD5evIva3tWqMnIELfZlmmvd
fRqxOJlPUbULUygE2xtzkehYqwc9X0VcT/F72URBEx0b5v1ygCDLk5THNkQXEAU5DgB255gxb7VN
u6C/mk5sveixDEPmjeHPzhKQWMts4uNG7a7nXvKqbpsRKCM+3HTBHTAGdjxJSaO5rMSnhHwjfVwY
FekRmd+DwimwHoh646jI34zXrl5oAgpQqcRhfD0oETptQX/Ia/5dDkknjZu1idIhFt/MovFSGEoN
JBYtUdxOKVaZdd0MWtEAoEJH0kqn5kEtTfCGKY42i2tMX6VDaGcT5o2kPlSctgfr5o9I2w+1YVdo
kid1d5GkwqkuXgEc5WVMTxRY+PRwuOWik3IwoU3F9gxkkRs1q5dpBzigrLcdguvBqGNH0vGjpm72
MSX7ARurCiboOY72uSJRefhYvKfBrdGTT+RovhhDtVBSYzHeYiz9pVeYXsnWh1CZjY9GTiU8RErN
RkE6D6wbxFp19dhdyENw82nJil4QTgHaEH/OJ2pxndNKusri5S1e1OqLnu7y6jxen0PVs1Ja6SzN
Ico/EjattZBxOqwcET9O05n78J2tzr0ACGq7Q9njbhqfsql1DIKzuBDqx/p4zQIYlAARcCMFV89A
nRJ5IwcvOtn0k1UvbCx/qHInGVgs/KXbppvwdh+t6k8CHqbaHxHgAP01olWorzi1ALCWnMsIN+hJ
VXGmgkx9LNrLXqhQCxSuSr4c7egOvJGr4eaqNKQdBZZ1i6ikpPDzU54rLKw5WZOwLHWWS1DZ9Fu3
csbZNvKnhqJonRYveWnNomup2RfAHzh1gY5AiHF7A2sMuaapqa+aOyUWVv2x4sw89/nCmgEJ4Aml
JtFkG+6se5wfKkrL1IWJecPrP94W1gHtEIXqnc7Nx0LtDFnkmhV1mTo6ebw1BE+mDzc+yOgMCzcj
AqxcS9kC82fBqDMHheOWCdkA18FOt6wThR/upC9Cbe4nbkJuuGyp4yMFtqwRCpavrpEA2QNrMtmp
N0w0sczKSu5U4XcCrVHViQdq2C705O5RZxtOkpFg+TnpqeB+h0dlK6wrXHSVvO+i676ZEHVryr/3
dChCKLag0n9t8jDO/G6D+WUWL2qYKDmv/dg9+uUB/p5kEqlBV4aZpI6AT6Tt9PckU5fpWJkafvuf
J5lMFmXslZoMGH+GMP59OCQXCecls1FOh3Ni0j8S7/GYP2+MP75w+adtPTeGizZFFzzFE+Erwz6q
X2lw29fyAXeZORBvdpaStc5WLhL/KJ6UuPeZ1tTA+W5adgzTxbXfiQaKN7SfyY1VV8ZPfj3KOJyn
DoeTsTCaVS9/JIbbFR6osLgGoL4dyKDP0rVRFa5wPXfcmJj8+XXF73Rh4x3lfKWg4g0tzzJ3Kk1r
6vVuJLh+kN2M72WaL1RiF86rM1ANQNXUmC6EFZojGLpFtmkzepPFtdbsJJGWay06Sf80pbPfjnsX
itwF654IRcyOqZhEO0WqjT2SIB6VF2tzXm6R22J/5g943vo2uIpeOKpAVQ41Ds6CfL32di44qDbh
gWha+VV+TZk8kKjJSZJzb2qztFGAU8XDsjdSwDUr8D4RWYD29GQeKfe1twFd5CfAE3UmwNnRqanw
tV8WX6/Pf2ObZlYEoDURaVXoBjil396IkqD/LIqRf32Av29EC9olgAvuOX4z/27TyIgNiKqAlDhD
MCkOud3+atMgHOB/EopGlCWK2Zmm/lebZv7UnGvOJ/7s0/yTNi4ahF/vxO9fucoC8/2c0FCFNjdv
YuyKxwo69jNp4K/KjdFLQ4jC/EGv1VhL9vk+W4GWsM2XwUFM2uFsFHaXTUJ2JHSlAPLmFd3dRtyL
e2NrYGwj/xV5vmXfDo1iXzClwUGoZ+uYdjJOJudf5/pansuztEs2wypbwn2+R8hHAbmKUls4hKfm
tYCOELmCu0Ls6iF6cU8wJ3ANB4Q94h5cvDy02+bz9vmEciDdcNp5HYOCSRBlHKPk0BE2InhiJGCT
v506Z/s0IbQkrYGcLvG5QD0rBwTNfg77ePN4W7FvWU/5IT+gOSeR4R3/od2sZlEl+s1mgWSTmRcD
E+5gs/uTEvM/CdK/grx+vIC+ksK/m9cm2STkljXFrmH3T1tYIXaH1G2O3JhH7DePaFHxo0J7TDOt
G3cFrI3bEnXpHS90zttJ3HZ796+9fSVRZ6hBjCA7HkFSv1UEycZ/MSL9+gDfbl/pD+jGgL0JKcSs
9nXM8W0flf6Q2QvZJjWoxZY5q3H+un2lP8ChcZP+eV/PUve/b190RJxmMQ8Rd8iKwM74D6YwX6O3
fxwMz08c6dH8ePRYv56fv7tsxpvWTrVlIsnJ4HeQVzyGG7MQnFCfCNtImso364nMyZsnZZcXWJ8V
h7fIteBU+clwcYRwZapBW31B457iFFRCSCic+Av3Gh/m7LfhGnRkoYVbAdjK1C4joeWIB+oDHb0W
uTRE1uZt9KMGgRp0kmRYSiHtJ+2aZX55gXrJjMvLpvgpHOOg7RMacjoRb5dkOutsUlI92IZovIR9
5mvh3mjZjq3iYWC8WE7rRE6coTEbNkplV0+y6kjWQkoJPp3ER+wzjHS0sn2wYv2jqs7KMBJuG1t3
17i27CIuyB9IcHtW+S4KW1p2aYcDU24ep0gjEFeBhBdvRB7BUbpwHV2btTbEuPZJnzXj672u9D7g
UqE7y8VjMmdgmyQ1cu7BX25WA8TTfWTlpzICVjJJg6tiepouvBwj87R6qh2lv+iQ6vD0iIyALXb9
BuSnzvl6lIpVVzvpTA1o7EulPJe5Z0AxKAtOXlK6CKEhmLG6EIbo3UrGu7YKrZ1kRk403M6yVb33
cr+dGJ4RNNvsOrMM6uZk1BXZVO30eo1n83sb3ueDtBB02R/NzJP6GsE8svWpfdLL+j3OWYQrK4Me
WfTpo2Zq3tTXnESs2iurugouqQkUASd9MmRXp7g2ojOKNCgibQ0wya9q+Hz8jD4sxS8ORZOsmqTO
idcL37tsGYGjC+kWXG6vWgxCJ9fvolB1Kz2bfUmKe5MwGkdzvqBMs/HSmHZtZLuWmHIlEJqXlraD
cqjbtdTT7NCC+gpJMFtX6bNVvmrwvLoUO7FxZ05w2aqFaZV2iNu4voFPMDonNAe8GCGjq/GLMJbu
OFFc3pRt1D1mGLdDEt27m7a8JNm9OQKvKCpO/VbUnSuiC2lpc1Kr612lqbUX6aytjYrtODbOeBJb
CrUGebplbYS0WSVlxnMsaPYqV7vlbAtG2O0H5OzyIeS2zNpLYDYlGDp1NSaS3QuYbhvFqfqjOe0R
gqAdIkjarqGcGTdapyH6z2v8WmTGrhu6D7UpfL1ptnpPkQpZ2JpeRTrQIx1NSwz3rWn6MU9ZofAs
+8dcZRvul8ySfTX7vBp3w//n7jy2G0eyrvsu/7jZC94M/gksvZUoM+GShSFAOAIg8PTfjszqqkxl
dfWqaS2VTUmUCBIRN+49Zx/K0HETp1vpinLglghD1aqNJssrrZ+mOkNAumwl/TodEm2apW/jsI20
l8qoAdqO8zp5VulXdDbnQopS9Z0cCAxl8uo0+Sxh5Db1IbWbbXRWP9uSxPjHZrLCzuWkLXE6Zrq5
0NaMz6bTUhpfLufgZFqB1R+M4U3W9k26SauS5lF2c5XTZXXTng3VWpmXPJ6WmsLMZLgNTqk1gJvq
zbXrQmts5lqXbMiCtOXPOoH+qtSuzuzFNLFMXDjC5vXCJiWyVdq9VZzn/7qpsXqVu3bi2mdxSN9D
804vUJO6aaxp5/CahLlMh3zYatK8lUdfQQHJUy2w+mZXmkHY3rdnESNp0WExFo3g3Ib65+W+Qlxo
rVnGSoiXR/UkGCboTs4y+N2nvnwa21XEwAoHZmm7P1Sbf9JpVtlZfln0VUlXNLqKUPbF9vJjzWbl
Is9U4ixuot2YKLdQUct9Epms5ox80hEAB+OjSGvJUDYPF6Mg2M5QXqVbCjEL2zyI6NMk9s06XdTW
E5uKc1FPS8PAmwlrpYJUWdNeLHlDX6++1m1ATrvRID905i5vpHuU36JTD6P8H1tv4HkWVDqJg7RG
kf6X9QaqD5Iqv57bf3mA7/WGbFI6IJTnB3Bm/3Zw/k30QSSmLZxzYI5MpghCb/FHucH7AKnFb4lH
X0QfqgnbDhk9Avu/6XvG2vz1ncfPIIyJt5d4MObFP7/zLhcFiIrSS64RRvuOWnWwXI6SQZl4zxLi
0BZ43fT547RMoGpcQGM3gPddcklENkkI386VlymcSZ8M4U25uWyyTXbIDsV99Hx7PT0ZNGRTDx/a
VbCIhFhT0DzkpYlsawzsfmFvxsa3QKQANDGncRSqAjESre2rk8/v9EU1F8eWfl85zyA75eks82ZC
DiIKZ3na0vILkFVcnFFynOq+um/vi53QXOS+dG8urkjzA8nXwXmo8L/0x+o4BsWxQ2UFeexNTI+f
B1+1w0Q9TFCroRhBI3JBuRHLcMbc+tCvWOIPBO7ya4vIvA7zSbDH7JID+kkDeWq+9qu7MkgGdKy5
gw4xWAk31IY+prvRG0fJoPygRk2963V7lWn3TpvuOoO6Tv87r73McmUEfwBpOMC/Q4JBj/wxM142
6aO0ImcYebfiXjfax9mXmD7dX8lNcTrFh995nn+/EkIcw//yh1Z5N2wmx/QVd2PJqNekUHQ6Wss+
pr6Y4fLnjQ5LKv5iIqyStcNezXzcVWluOOocETQyYMoI0CXncMIz1lzqycxZ1d79or94hoo+samD
tibT7TnKINHwzKPBOYv12pGeOWBFjvw+PtHITF10xlqIi/L0LAA9hKgSHxq7vNb5EfGiwWrt9BZJ
XJPNWPODV/WS4TSqcqE7inmNT7MAyGDsOvgWP7rFhIw74I2IaQqknOew4AtG3PS8xnK6u5TmaqDM
oX2qKiae+LDjRVm2XkgEN6HtVvvWB8D5N633hOnKXYf+g2JslGIqpTWZ2VUQ65arzBlUQNrK+W0Q
Qb5NZEeN/Ef7EK2Tdb0EXzgCJw1X1E48t8qXwnFz+jD8I5iNkPcViD3OqpI4YeZeFx6URbdKfVIF
nZfeO21o6PhDUCyjzhkHX3kbGobhvEpB07p6CFu1zpwlGbCAK2yPzVB9t6WjQS3Js6eoJn4xtNZn
3GZgcgpfGKNa/3G9Rv2O+ufsndGbD9PJTLuAbnU+haj53h9dw0Hucx7d3QChj9+LvcQFDrUU4X8j
LXSE80Q7IjLUnE8gHFPoemskhFFA3A4ulypYTKbHyVJAMvAytnNGcvI5UDe2tZFbh3gy9V1bXEOh
P5KcJbQ/hN7E/wXGNPNpUwfSlGCAyC2Y/YT1R/JNVE63m0gn4YUUJjeix1RfFwZWIVJaPyEdgU6U
4ptUDwoBnIJc+EkD7LOffiKqxwwHHdm5fxHcyhTFFb8/ajSvmQkp/ssakGXqoWtNV+JDEEEYtfJx
nE6/0R5H9wWvDnB5L90JPWXtQFhx/ZcnvrNuV7DXbBIJTQZqXAth4yymJCH4nrJGe70Q+mthgxj4
JUSQVfuQhife7iCHkQ2rzrCzpwXy9/c4REHlvUMq4Difv1Htu0IcBulk3TK1Wos1tHQfEu/pnmfr
0hLx5i/CWnT2Pukk8qbh9XHPM58a+rk0tiXKLaj6p22ZMD2v8i06DJ6lsU/vs/vLffasLQ4KUZ27
PACOj/6B4Kdkqz3auxEy9aYn7BPiDv8du0Aozc94gWCUq+DfxXRiEKDdgAZteqr59xvDGcXhifv6
nTY6JULV9/bBsFzk1qyZ56keKKA/XyEmiTWvcKFGcURz1QP6nQHBcW560Uv1mc4qv8SxeRJ3yOPq
fJR26oZz2Gx8o29ZHKlLjhIebWFJgRlBe+nYH615MhU+0tv2CMEKIbmM/fP95HryltH3uM1f9a3N
x+V+eBgeasatdE0vz8xNFgbCW4LjuT7pogulhT2Lw+OEKjeUNzrFuFc+Xt6k0Lx86ynx5mbde7mF
RQBo7bt2/h/YLZUJd6GTSV9EpRT4H7lShk7E75exxZ88wG/lj45RkKaoEIyJw88PolfxGYj5oj9L
K1VRfmq32MLISN1KSfYz+1H+t00MDe0bocywbMn4O+0WDINf6p8vv7iYkPxYeVOTW2puGiKTAyAZ
ORqIhLgzX5tV5bah7LwKj+8tkGjbXe7KO5GsKoTiDUQygsLxLsGCW1t3H7OAHQHU6DG+IyUYw6/4
igz+GHkmdFdvu35r+qIC0snY7YMw9+/o4sz0HAF7DY6Wmgf5d4yLh9tpI0KvRyqOeMsPx3mBChf9
fBUyII2iA8YGJ/YQKiEuKjOs7fQOi+3JoS0QNJ6xpNYSGtPXJKwReov+qxtt1TmxbZvhMXspX+xQ
Cdpl76VreT48GmC2nChmSM4+4V+Et3EyI47YcV+wyjy9zF9OzgvLMmoTWJcYDKpX4XoXMcbjpt/h
ROdOFBPCbZ2+5SzcRwkoIgmZv0Vm/9eWKgyi//FqCYPID82xG017uke8Ws/FUaodc3NanVbCklD5
t00OyOu2uQan+15EG0Lg5FRJ7/UWjEKMvEuOCvt1O190T8Ne90pvN6B2HXzjEo4UfNsrye5XXgG2
x2hV8riuvWkpHWkdgxOoKkhxKYUHmY2FG4zOw/AI7fcOv9h8sFA7QVmvsd+xpe4QVuHLuVEhnlDa
xhs13D68xryJ9gTlLeppvdiHWJimt8VtgTtC92dhN4tCsq4wNXw4Ip2+A8jiFrvgTdgnBKTuLceZ
ob5as+oFpOieGtdJMEKABh5df383C1tvi7Ged4l7d6dOs+PD0xMakHn1GB+Ng74znLwA9mw/g/In
YlpiU19Ld9nUoDhaWIv6uboybXaM6S3Mpum0mfFEyPcMzZU2lUOJb0UkyWIJsDKUP6xnnOqIsMl7
vDh09A//3IOjYQGvopFBgxiALOvHf7cLMPCVxTL3ZeD79QH+mDOhMf4Dls7R7feB77dhkaWLH6rg
Rf3j5KhgviYgEEf299WRn/bHnIkJkymb/MJEnGDr/jsrJ2yuL/eiGJDJhIGZZK+QxP7VGBZN2iKu
r0rsGSZJGT4QAHPYa0/lq8r7RkqOadYEenJbaxZkQ+SiBjjUd0pqVdrmPa1o25Ht+3g42EE6LhPS
J+nOmKGlBPXwMMa+woT3PYpXk7MltDR0ay7Z84iJqZ/rG2OXFHUQSy/NJChs7gRqcvMyp49mcybp
rruLvLTpFtpOfPWl1HYlqiibvDIqveYzzR6FSoe86lp2LxYF7Ln0yubJeGnxhptHtdxwRoTzMFml
p9cJetGkLVw0TqZ2PNv5XLv4bcVjj8RwVSp5BtOyzUdHb6PQsrEtAuvqu1cwMtrNxaFHQnxcwzeI
tODSn2Bmxv3Htbtsmvy8jexjjBQlTe+SzDNu0UdXveE0KrpVrT+fryxICIeU6pmuU2cJOfTlSefW
vSbLLluNEPGKfbvGOWZCLk52F3t1246QuNq0ccbripyqfk6kSXV9SanKUmblg3E49f45W2jlEoDg
tSOf/nzx9TNI94KG3rknsA1NmDqNhxtwXuCK1/q1Q1o9TJNderg9nJ7Myyy2mRG22ziTnROWMiA7
VjwzOw2K8DGVN91lW19gzbYkdewVxR2lOZlmGoGnifktM1F6lat9ev6IMlcVyV1OpbBiF/OhQzYW
YZxgXk9nFfQiWs8JGSCYrLT6gJfaRJ+CACs9e5U5U3IE5GgAQM4b/X11XjXogWN1HTUL+XIvtUeu
eXFaGIiOiJrQwlszuDpQZdCuJ5SHDqhIkelUKwtDpi/GcF2l0EQclb41aRqYdxZRjvkEaH+HhCvW
72KUXWYDAdOmR0vXH4+eustHzrWmAmrmIteBosZum2kiUYpW6Og1VjLNhDWsM6f9DfF5pLCiRgDs
J/1a69FTW9Mo3Y/ds4IzJctowtwsz+aUryZXjlnrGAlEsy3Pr2mO8E32U7CJAMEglltEa6yAS/bk
pXPy5HiV9W6XuQDc4pr8mNtKP00LJAV5Thued/tyNO778aljs2M6ww5eeRzl7Eqf4uFFM+Vm5GvV
izrVA8tAknuXXfYErF0m04aOAcE6bkVOMJk4CVh4mc7GP3fZhxyAtgABK6vf/3CJSeoEXcDXZf+X
B/h9PimL9Cey+1DtCCj578s+fi/BOmQ+yU/95sT9T78QCQGYdP4UqYP1MyeRT0kmHHXI5iKG9W/W
y3+i8xG/NwcFFE6wCzQh7/2hAou7W3K+djqCnOVkulCpr9Ds6WQkOfrGuyxFk0SbW/PzNCB2xi+D
YaVVjvkanOfJ/LboFtqsnJrumzTLFvoaPOka2t9ccLzkKW2zfP6Mo3OahzWFjoNkx7ddgQYVH+aO
6QEjUD5GN58hWpPnNQuxA6/c/dg+LO/vIcfSRnC5N1BnOkPhmbN4VS3isJkzp3Pe0eS4JdHLsUPQ
NFLN4IHGAVaTb4dyKYAAUDpPIvr8horYnYp8gXFrfqeB/vcqVvu15/rzNfxy5ijOclQTER577an1
6J/0cwwlE6JAJnR3bNQR6S6lfSTf4RmgPi1BkElseudjcoxnDfD5OrCBG5rKyW90j31TnepT0aIc
4aYpPr3Y9Wu1f5Vx1qgehg7I1tG9ABhcScDzxOWN5lWYeqa01w7m80PzlkJppuEpE7wh7Kzy2rhr
SeLOFvLzbRfD8MnoW/qsy8txZ9829X32WeKXBoYVgh4AxSQt6sco8E65k0GFwh7v9HVYryfzl+tn
vlnLL+HHzJzToHlZczTxv8HLMm9JywmkD28ff2PTtNW+/Q39OKw8eMX1g0Lsnnh1RLI0dt2NvDOf
JdhaBdTYT8FpIOjMebr5Ml0O0Slp6DzRmP4IH57WWsAocZ7t6/V8MmeRXOyIwRI4LqcgbcLyGVgR
XK++Jw/5Il6iFyliN/k84S2uptHU+Lzc3byNkjne7jSf8jLQ9ng/rsAYTeFlZOFRvFRkXs2qV2vf
Tk/raDPZxrvzId7lh0lieYxdvR+KxT8ZE8nCAfbznIjQgx/vvi/nH1u52hId+xiaRkmsBUp30X7r
J+jowt5wsq2AP4jryJIfxt4HstNZTKsaphn6zDfhMkRI79xlm/x5ZGTviu94BWxwIpLgt28FruB8
COs2/xDcCzDa3uzuSk6vOPhsw4cWIc4Nm4CjhnIIiRfDUqBwsWEpI+qJHqM3yYlap3wm8UO0+k6+
ToiH6hyN5+WDIGcw6QxHX/Yv/v244syhAmh+Fn3G718vXpb/ceEkcUt9d3jM3v///zPxb/x84SiL
f1y2MlvNuvykcWCfksXwyOwY+ynSe1v+uOBep01Pr1ucuoydNMfMSpc/3dLfEqE/NEUraHHBPnJO
3ulpRilGNsspGHfIhugAUEkE8mKGY1UKL/Ls/E4JyzudkTAvREYAj+VJW475IjInmpM1cEjm6DR4
LQRAUOBEan9y6tx+RrvxTnfvffVYO/2MHi2wfPqPEj/YXRh78w772e2Jt/BMvfvrK/RnKBpxhf7Y
0divfrxC1Gppq14NmOiEV8AIKarVqzmdPOA4e2AY0kTuBS4gaEH0YaVzutMIa9mae2OLX6Gbaiib
iuBGUFBHciGtCFYhPRAsRdRmpyNQ6kdZweDmX2b6m/0munz13fWuwsM/vd4NtPzMN/UNPeNlCHox
GaCcmREWzZDiEaqD9CnM+8QZOgFQSBl3K6ZWGCGzWShgL9lCaWf70nTiB73wE/oobYA0gci8V9Cu
1vL+TNRPxySJkN3wRuGWOQeaKj7SFF4e0cX52L/lqUfCw+wNnPvkmGHgtRy6y3Pw+dOkd2ayU60o
dU887YtI7MOQq9aCdk7umtOTyWbVEhRynxUUOADZAmXt4NGaPMckBUE3H3AYz0t+nOAOMrtaRLPm
jd0rmdepO+777eQDZ96ldlhum8zVMTaAuzGHqQLab5wpr/WKlXa+9g3uu5p/Lv2axwPFSEN5vV6P
/rydLRDHOvRJTVYmkSt1cuN7RQtTyDubiBIW1Frus4PoG/LwxjcxBxOCNNMpl/3n8QrYBqcxDVNu
V1m+Pw3nec7c6Bkdav+QfhSv5juE8m2DrhcIPdaD1m8M7/0fWwSKdDTN0DXUX3ROlb88+6toTH85
+//6AL+f/UUcDgNjgb/+SaRGhppgBSCKw9FGp5aV7D9VIJ+ybb4aCRsNV3HA//3sLz4F1ZrENmo2
zup/CxXwzeX002r65ff+slboUpLfLKsh0Pm5h4ZzDUT1p25W2TKbodZcc5PTzCTYb6ut49U5XSXT
Zg86bb9lR2IZxZZ4cz/YoFCGEGraEpsCOklgeRi5OowdcFlQpDWba3gNlSki7SnzHTHZWUZbEWXM
rtIDxWAfN9bgEP2/Xgzlb2jHv3qCX6bi10rOxyy+6u55sjU3KKyBlIDnnnPM7h6jF3sjnqOYJGsh
2fNkcoMmtFaQUYICgMy7B1TF4gZsp+8FY9BwFzPB2qXhgB4cc4Xmq8O0TZ4j1d1izT+uZEcKVUZs
xZpI1rnMhIX0bmAmJalWMzFpMWDQKvNkncZ+2Yb5xE8M51Gbnywf/U5OgIVAJ0DRdD6YdfpLEJsh
Zh9vDLea429h2XW+KJJwa8wpehs+wZKZLyckDNTLy1yznDE7Mqk8szqVEKBdzcPt2UnzM4dlsKaV
HkrF7IA7a3GQgFTCY2UW99dXXRHFy68XHcyFxk4E4k2UzT8cLYpcz8fkxkWnReIqSATdy0YK/PgQ
LQSZhRmmcoTdSoiqO1W30E56dfaPXXpovkFwRh8Lm4kj3//0mQgnyte245cH+H3psRSVMZBNWJek
kK71+/lT+jfZjIQdi2GRiZblh6UHNwnqJUB2YB9VtCsshX+0HRHLoC1ReLjv3/U39LGK/msJ/NMz
V7+8SyZFcVIbWYq82+T5ui2VpWq8pqKVowB0prHD/57QWY68d7COjYSC2HJ3JBpRiGD1MIqWydA6
Fb1BbOCQvbojhlr90Xw87635dTYuq728TJh6ZsvyXXpJn4q9BHhJq7Zg5IeXojPwQLJNN2YQl2e6
j1NtVMJW1Dz6xkwW5qzq8J4V88wGHSD7kfZs0WOfZC+1PvHOiexZbtmuaqjK+vvlHIUl2kI5rTdt
3M5ODNdXIw1HMiMJM7oa+4y+YL3Ej+nW2rFYx5o7DoeymeGPTbNnOdkzM6X5SN6MDZSFquOybtU9
wTRkvAwavsEYkd5S62uqBOINITCortEfcIMltqO16Da4kLjmEaE/pesK8M9JwdwoIX4ZknMwqjB3
i2uQYQAo4Bi0uGhgvlxMt2lXE4VHqUzPPlNxDHZwzuJZbcdednvghDtrO9KklNaV1dpr65gGbr+U
ugrN6dVVJU68TTrX7GRBEdh5Xe3FeNGvc2UWrdD84WPDTGC8D/HbGDmDCDYz7mjQxQ9o95oE0P8C
F4Jc+DEHCKVjtdWW3Ys5b5fN0t4Nj9ahedSfpYN2p64Rbt5Zk5n1nr0OT/1T/NCXzrmRnElbh6Qf
KHf5Y/xJN5hjJcRPTJdn1U1adwKIlitkIT+y4YDKTeLKZIyBZ25dG/UBJ1bCxsaZytCfkrV1yMrl
r5vgReVz/mVxUsVeTwlFBnc9ebcRRpoy2qZuxs20OZ80ALja9TmqJjt1tHAxws5ZqcQnP5q3eHOy
MVyQrhvcTg1Hglt0199hqUZIsUGuS8JzGcoyUbmEoC7lZFT+wc0422TRMSHYY76RBWXzL2cwgGu/
Loa/PMDvzTgiBunv8S3fbXK/L4Y4AljTFMx+qAU1CsA/6jDl3+BvZfp0ki4pGAEpj/6zGMr/tizI
TxSMJkGDEmP0v7EY8iN+3jCF0whgKmEqzO0xNPy8YZb9IE2uOfFfeYcR2UKLPo5K7jZR8r/Oz78u
urgHGdXjSRD0Gv1L18/OM/3cdcyIx4rQZg1ohlLNkh6YQFXetTBSyttyjIB9ylc4TBoRI+3MYIU8
a2SBXqLdzbCmP7xo2+9lwY9wBja6X549LxqpBbqh0/aXhKPqx3JB72MzL+MLy01FjSWf7m5nya+s
SeVdIwbaVYssMSqz3jmfov0tr1hApDO5d1WCjC3RsfD36Gn7SN7qVn4/ksE3KclprQkXTEtGWLJ5
mg0XzcuNdjGwxjv1iFkZNTOre96xPBi3AdBkbHpaY7320bDQs+q97kWD7mI8AoZQvOGUvHL3npzY
LJ962c7dc1sd2sEsYGuUYhhywfxbsvgW2kGWydXIplL9mtKDQL0m4h37h2v2GuuvE/VgNHMGFXjl
rYptIn3QGXIP1Sy+7RotkMYlgmcu9aV7GE8N9I5lMUGMN44b5YwtQH0byPGVGV9cz/F+MCfgB9rI
t0Y5GKoV7gcnZ7CUDG+5cYKxgH2YpetSP48qZCvCFmOTqDiyXAcBtSAHt49qtyCwLNWIr0PnoKK2
KY4REeQdO5IlZTONLO5Ks4no0ocHtVrH4Gy6HKN+0l0C22ZgoVw11u8UI7pya2anXCPMpnvv+sqp
gctcRS+ynU8atHD8bccL8Znstj6hcq7yZdfCzVcdNf9sqtxVUFsgtJdyHv/qo/u0L4TJDTsd0gw5
aQg3S9U/X5V5reGN7m7kLXdX4I4jLnFKm6sbXXgV8oRdXadREy2j5N5sIANgSE9itG7lJMjNbnc+
X0CwJJ8VOxXi/rM2fGoGtnZxBBh2t1O3zjq2NEVAdkwMFBAVpd3tOuDyMvelTJY8b4v+duxhA52k
XUPPSV2PuNXNG7KJ2UVZ6N2DiEGPJhMzkK2Chm172qdVH4z28JDF+sRvk8nuzM+81T4JLjbEH0t/
qQgG7UtPbRQQDdLyVMezaOAKWjkwNqlDa2cubp05H4jsuy0z3KXqSfeyAUmYXfjllfNXe2ybN/3y
Gml3ExTl6XU6yumDPeZuWTdLss1Q7Bo4We2rtrnFj3296CdITsdFrC2hhtgGe7r1OYnHu8SoHTCC
JDgehyuqmusqsQkjlolW3SgWE02pOMgGkcfXtgr1EbFWU8R0e6xsI+5Kwn/Kqcqnrj1KXqPZqpYx
U3Ea5pWya+V+NrHKaVS2aEY5EyhWy7QzutBISQ+T4d5uhmNiVvSp6mjGHq94ptbp038ZVcexTstj
eDXNfoKIsijvbWvWc9aQJvR5sOY7kpJ3zr+sbFJcKv0ce+duRjqsp50+zOqtmYCWjCYksN7upCsu
296iUtKm50sN/jVhqDzoSu1p2nVXFFO9byAg6NFKoQ8UFYof9xiNu1ne9W/XaKYNxmT6r9OEcCkp
R3eiTnLfvDCm4+ZcllAszsb6WoslwFOJMOl8tbUfsvGhzjfDpfSK63CHEYfmoUp2yBkHTm2MocGg
e8jVmBn4s9QyI8X4yZCGx3b/sUclhP0M6MC1sEUaGPt+2Gh+seSr6p8B2355gN+rA5QPnJXwbZCW
JoBpfwg0bJBsuAkYkunf1HI/NGkMlPv2f3zAbGu/FQeajX1Yxwggw8/nKwz77xQHv0rblJ+fuMgJ
+nGDxDncFUnamWQEsxG0OLM07FmFMXm2Yyra7KTuytusTYCSmSo63PoWwKIqLky9ZWw1d8ZgSM7I
zXGdeLkiIfPlPHW5mm6s7/NbH6pmPBttkG3jVfXyDFIgdhwVEVRrVAzTC//CClFPrjNLSme2xf0y
UZSdApAqYRh/Rrp6K+L5NSunSg5FtWifbsTkmraJiV2+InTt3NzihPc+AbyV6aiJe+KmJnq/isfO
a4oLfzoyWsCFdjbVMOqH22ZCDBbMphAE1rRTXyWU2bq2yNPxTjpjzGebutdTts5TH9a6yVGEJ9zS
X5aHz6GNXPPSQ5JSB1Jmcg4yifSY3mrapUmtIWkZlif4AooxLSBvxVbvTa5wtOGUXfOlCbfLbF/6
TuN7J/IstgjKyFS8EWa0KAe2h9E4rbO8X+fFLk9vh2JSBvW1D+S8CCmd5vVFh9D9XpaVlxUluXLG
AZyMF8v6Iin6WSJxbIyUvZkyVWht36QzU0fHOoMZ27cfFueDIvHOkvKScJVcA6ObAmItG/Fi26z6
XTE3qpungrTLYwvRBf7wyh9pSPFGpZ5DyZAWZFPXrB831M+3xrcvA6C0EUnvDd3ZmdrJMJ4Tm7W6
KpB9zRq0DC2JbTelnEqXBAVKWUFosHd5SVZOlcFpkJA3qkDdTMyfzBCHXPZvaur9qz1XVoRtS7wC
CztaNqdDNe7hKvyLNuaY85tgfUo29rhG42Cqu3/s2iUyt7DnoK+C+mGyIvzFycZWsenyFT+3eX55
gO9rF5FfBB8QMab9hyn5n8VLfEYHcMCKppIHRkfnj5ONLDpAIgtEJq5RqBN+X7x0PkWso8FxR6y1
2t/TGSjfzi4/NQN/fubWl4FdKVP7d2WOH8MdvdsS/3HiMIBMg3w33CfOrNrB5glhV7eb0g6awmVp
uyNudKd5263FyBN7qWs/IJN09x+E8jjSu+lfF6Cx3Avyekbi5/dmhtqfzihjOn1FfTWXiRAW4OoJ
QszOYVb5ZDjKIyGFOKJA1QeG+7J+2O8Z4/n776FGYppKE9WZv9zfox04kIVMA/sBHKxPNR18JqTT
eD5eiDn/Ccjj2s/q87YUGSHvjxYS094ls+HivhON4yYeXzdXnHvSj5yDkCnwkKMrrCT4Jpn9MHsN
bi5uhxd3jsvDi1DE7w7ugnMYXIPje/QtC+eTMBzUOmTk7ARJ4DhhsIt1aXnjSY1gEuSZh9CAnwsP
adovIuE1iVfGOr1P76fWHgAnHhFr/cNb8c/Oa+I49lcv6Je+3cnMpbY484Ke172/2WTM8qjDF4Q/
eWf3gwyG1Qcch63/4vqHwz1TPQDmgsYuPCg8E5Fw1Sz+seuAGLgQysoHYxzKih8u/q81jDyxDE7w
P60Dvz7AbzUMkyHqF+2bquAb+PqHdUDwr7mp4QapKErp1/9QxJCoglWAFUJiGfhhHeDxBOgEgK2k
mN/kS3+nwyH9+VCAXjOrlcK860sRE2WX+mSqpU7jzGvncPM+2kUahY/G87hBg9RFHhhKY5bBqQ9v
tyD5vIo5PfrzENzZMJBMby7AlB2vYEw99TXDGh5qL82nafjdENKJ1CtHOwEOien64oqZSmvLne7S
k7N6fPTeD1B3ugDEoP7QhPpDPjenwTjFIhjcNW6wymb2Rn9bWcDxyyWcDyapubN7x9GMmUToGUp3
t8P/h7/l8TY7L85+ILOMMXMOoK3sUYAT0CeWEyiZ5JrdPEK3MN+bC2IuMDjesVgADeKE5CXzxO97
YgLd9EACxpy8OuLg79oV1r8bpyd3UBbJTpXd5p7M8015KFgnh3ud3uOqmvf7OOgW3cMNBUOBtAM3
u7OnzznCsZztVtBRTnNC1t+BVnI3Ev5B7PwwLz4LZ/pohLgIQzkw34AMBdms8QWePmbQV3vyZkda
GbmFIkmkIyhmRbAX8/ppywhnxjS9PIggj8qhJYAqbJVuBxO/Axp2yW3J0EAhyX0eBVP1ymsGqKbi
Wp1flDmCTmZgjfOcmOiFzq6F9ETIUIgf+2BkdmH1wFRBCqLNiDvIQ53FcZ/fiy43a7oSIOTS5+c7
wgcf9RB6pss56LN6ZMIO18ZgNZT8HmM1nr2H/kl7N95VWkSIhZ30NQpxlL/2T2fSPeg3k529K/03
pvLF22CGGjrJb/L5g7k7HcrPy2fMyIx5lSweWV9FSxiNCFSjXPHrhLMlMrXru3Efvcrv2NnU9/Mr
zrT89V3dasAfF7jsqKgQ0SeHeJcEZ6aeit8Z7i2eZ5zrmnyX7m4kIX5UsTNWzvWGAL+uljRETvA7
vc+BVfxECp5KVAkBDwxejTBZ5y9Ets+UEFIqOlULiY3ql2+UfU5BUIAYTF5CEVaoTN1sfpmLyPVb
uL7433X/0faWe/LnZX19ae7QeE1fDm6MQ3Eu0nzE7HUgvRIq+ogq5mHbBJ3hrVGDKZ7iqf5wKALi
x19SpHg1BrZIWPsUz+JW+BQEn9PHbY5MGdo67Tm3nucBLZt79G7Tmhxv4VC0Z1EAWsOGi8ebY2oW
wT932cc7JbqbpGCbKhTvv1r2tT89uv7yAL+XfyhI0RhQVH5Lz6a++s2WbmGwQu3PhiP62z+ZC6R/
c8rErcWhlxHtT41tsezbgp0Dh1x42f8WTu5bIflztaDqOCpIiTMg4dDc/qIwkLS+v52QQcCgykJ4
oQ3p8pfJfLzZ+VSL54mdV/MhteHcoLUpZL/NHwdbWV0uXlXv85qAwFbW8c8i28fp11/0XRrx5odw
kJ2x29J5kk9X+BsGd9+qHwNNR8Vlv+nF82SCpM4G5Ngr3NlJr0RulzT7Gx7nzBzDqmfYchV0NyaL
PRhWFPJkVPfkWeP87IkrycbVaaCpbA9I0ZFK2ykc0uFKzyufaVLhj3SqNaKiuM/hFq/T2oBn1SNY
qrtpXaMPgiqrLjvlfjI8WGPhNqJN2QVKFQz14aYDxpB1OKqa5J+703uZ2fMLEtCbkoLTRayT2zig
65bWZJ6uT6frrKVybjW0CQV48mGtNerbRS3ulS4i73nw8rx8b8wMeq7p6GYZNo15X5bdpiwjUqPp
zI3G2ZuMyZsxidke+qZ9as6xP+qTp9ZcWYQsZWdPHp9MvXpJqnqpd0oOjnuWp61n9/H+Oswukmdl
J3/M0LGdu+ASQ0Jmp0rwFrT49vXrR4Y5IylOtqM3ykZlSAftolWyZWx0aPSH1WmMl4V1rOkRNlbx
KUeDa15r10KM1pbozuTetXi0CX1fU36xG0+9fjTy2a3/j7szW27b2rruC31IoQf4X6Ih2JOiqPYG
pY4A0RItQTz9P7YTJ7Lsk1RuUz7lyrFsCiKBvfdaa84xy+vWqsu5dP6Ih5cYqKZ0Hddm8lpG9aYf
tBcrntxKA9YLHA7WhYAIZglZySD4VLoXqXmkD+qew+65YBmVuvO2a18Mq59GISJky5gm0bEboymY
3dUYd450TTcEx3l6ra2QOSBBtjSn0fJAhLXLF8NRRsXnxg5AztM8jLywXTYE+rQjsTMvtnjRhhOE
9iqdipl6Tvq5pp+NpZznh3pIZi0xvbSgLZqFdjms0Kd4cTXxr2Ef1Jf5JQ+3/6dGWT1qoYWY0bxF
3Cjepf8rJD2r85o/hAoyGzuJkXW3j0Dq9mPmF6dzcLmcpwmGuaiZQH+vTL+OYFnXZ7YlupD1EHAD
QesOHbMH/z/068v5/Pu48W34f9FH+asC4acZE6Jykg1wL8HARfz0RXNzHavLJOWDd2sNdINZ7c9N
GoSnhklJ4ajxe52sag0WzSmHwhN3gI2KyKroITFipWWvErGuZu9Z9WhL2aqh2LFNYukrLZ7GJ13z
Mb+Aa+oNBkD9pk2797FIVkajrVVyzye6VwPKtWx7dhWdfRvwAbwnu/kPD1WBg9r0E/hAuGUBjP7d
3qPaEgPIn0qOry/wZ8mhs4mA0LbIKxVUlO97DwBFBYkarQ6FninfnXvkr5JD9BdkprEERQI05Uvf
h6rybwb1C0Y0xbAsBCv/bu8xGBd/2Xt++Mk1caN+0iFZExPK99AgcRjLHOWC7p4nNDXVZ61qZqly
M9Topq4y0BH7TH5SCb8hauJ1qFQ3ucka16rUFK0+zq1JtEyJw2tmqhX7ZTazEAlMJpsY9H2tSKWr
6xz2K1NCvBIvY9t6vFyim/Ok2YZZDpJr4p3zaGNcYS0m9aLMPpKekesIjsOQkzGQ5W5fEkAh2VE/
t8IatUVhvfca6H1FchPMRKekwMJf5XNTL596fdx3YzhTrv1yUhj7UUWC3CUifwJWCfMJGHEMOakw
jAjQwDqXLzw5yzNj0Npu1twljmnpd1lnEk+syUEVo/kt9JuwzTwb55mmB7W6GJMYJhh5GFqNSvpa
z2OpmOtRuUt6EswgSopBrFoXjpnYN2GcksuTDog97FrwvE6p1zA6ykMrXtWJwRTsyu5naYh4Feve
uJzWKr1BNrvz3ZhmHi3E1xgr2rTLh+WllRhWIY1pS+XDTJHItEhjYOhFj6d6sgI4G0TqeSolHdOe
2ElKxIP5a6JWh1KG2ZXGD7Rlodtobe83mcCuIDiMq6U2nrSVmbSPVWtNJ/GDnBKD3mpkTBTWyUdk
9F4Vlrzp1YZ8rVmIqS40COjQs1epyOZy3T+l44mryQg9SJX8Kaq4PQolCfQ+XplSeKPExrKcrM1B
vjesB8RCEV1jYyPnDDLrofbkftxHiTrPL+3WNvFg6RWiet03zXXDnlNEU0MuPECKUzW671qUubnO
3Gki7F31UjpP1u1p8NTEmoLzn4X2SN4RjXjrPJpOHM1S/Z73h7rOuEwj+ump8pSWEB8so1sXIxgJ
PcNffspqOmRqJHlGV7XOxUwUN42wt8m9AkDtRs4ew9hvUsuPywcdwROmvGnSl8A10u7eMPVdm6hu
L8WZP9iVL5UEOBj9rLXypzFTAfzr23pgrh1d+usiMlBa2zkF0kntNsXYT/tQemr15lDpRMDgttNb
9r/zFY9cKU9zHJTXvu+XSa0+nPozN8i1XymEZjz07JFnJn3SGD40lcEkbURynz5VVaS77TnnyUpA
2hh1GaS5Bu9+IOPlfF721+72Ulznp3N132vdf7fxhM5QNxD2MY5SBJns73YBWZGYsH3ZBX5+gT93
AUxxgnM5ochg8abz8+f0jLQzRaXNRfuZnN1PjSfcbN+mWkzbWIeROf+1C4gvEcsEdff73vEvGk/f
sj1+bFf+8IN/PY1I52aU7foSe9vtGqGv8/h8mp1lZ48ZJr5tPH9Tu5SuEGgWzU5aCejLze9Tiv95
IPo2n/u7SxAd1U/70GnQ66EvuQRihoA9q4HmeN4jDRbRNX5cF3Nh+DI22fb0DPLFcTYuEmCfJCF/
XKtztHLQBMAPCFtJ5B6PnXNveJ8+3l+c2X4xY/zx4zW/CINKQhyUsOEak3mxanw9WCZkwV1c6za/
hzX51mvuMBX9IiLer655w6IUbfTg6l5ryhnnwsz/9uLe32AUEbGM1ja/n9xaTrgmr8jFa3UzozYL
Ovd9xpDOjQ8qLTocTzc96gOnOhJi+wgZfwTJYSyJPc4EOuN5Gzn7CW01wdLF3iyYFreR2y61m+7x
CF6ITAIsN9bauNGCfP6E/9dxZPw64fuEHFlEFfjIRjfZ9L5BZuPiMsXEQakyPc2FD5GpmLp9QBVI
dMRD4IsX1ZGFL8KZOn+j5FiSZeKLADp01bM+aO+ViVtGvnpblAuLyRrb25SsJxr6t5vCwQw1YlyL
PHofWKB8XNCuBOJpdvvto/oPsmiYmwPFgy2gq5aF35XS/3+r+SaqhP7t65Lz0wv82fQguwz2Ng1r
ygyiq74vOcy8kJEJFh9nSIgvn1Yc5loGUj1b/wPgx2H1+7lTTMOw4/4VZ/+v5vW/GnmZsoyoW0z7
0Np96XmoVcFqWCNllZ+X6nNHYit+ilUyb47DdNDc6CUFpybzJFV+Ms/mxbxeXfzkgN/qzepcK9wS
C5tu5ONpw7jKU7FGzu3geXop3PnHR+nyVKiddzj4L7sHngnILiKpFTCSsFCuepc07rDz3fbZtR94
coT5TAMSdvWISZ4P4F1cgiPe9DfyNVTnIbydrK11ugIy78lTyGZv8nQ8ItcfjqeD/Cg/Nq+zo/tE
IvGt79Lo+/Qh/2Lhofv/9ZBOFubnN+tLtXhqFI3pIG9WB5vl4gsfE9pcuGticTScJdIg17MOz7ov
Y5J0aCPTf58R4zVrXsgIwlTLqvpoHsklK4lRyRdFDxvBmQ5ey7AxOegL0dDXgDxMC/7qeuJMSeri
VPMo39OY3gAxpI2fTOPpZL8/rZeYd2fGdnwsX9SjfrzeTybBQFpjM3jIhikheO3OnGqtj5pKY5CB
CqsMTBuiIT34AESDWwX5zQhoJ3UxDQ4uPBex5uwwetlgWNSp7ayYik1cZf+wkqdkyepT4/D+fnN7
dZQ1XEHnhXxIh/GmgzkM86zjKi/6lMHh+uq0HzHN4tivaabTz8JCzbrIHJHcS/GfKyy0L1fv6Smc
ijhday974pdAypHCBeAsxxTGgiVegpxnfnGRubgcAgjczdXDBepA2ej5aQ/6NN0t6r1GpHLWOMN9
uov3G19dJbVLkA74glm9gPfGfPPIHYeju3VWuwfaCuS2T8XNuNqxe1GKIJvsXy6rbHPh9VtWZS3g
TWRlJq57Zy0AmUWu8JdenHhxK8/yLRNTP4VlR+Sz6TgPg2hPN17Aks13UdyX+uQi77isqnl+eOHM
udLcy+oFKf8WCWK/hzCxYgUWPyQHfC6N94l/yrspxgeN93By96G3xxOo+O3oAJh24xn/HJb97LSl
o946/qIO8t+j3v+DKzcnOUFDQPKEReSfonNtIKoGx7fPU8pfvMAfK7f9G7JjBNWgdiYMAcU59M92
Nf0A1FJ8wRTdhL86BjprOpcCFYFuksGK+tfKzZfEkZavwONhJflXSiuh5/6hYfD7ZYttg+hOxqFf
DmpJHptZJoWRB28QU8mc3jFLkLmOXkTK7cACQrDaPFqSR/SkrEICc4kg8Q3nvu4Wke0lB7WcjuYi
ZzKHwipgiDSPiLTllgfNKHv66rItPAaH9VYk2LLmeMKZXXk9Z5UrFIPxyKTLQbfIAzoubnXHcVbC
ZZr7OGD023z14GeBtcvS6YT5XhZkQfdgIh2obtH4ZneSd1nK/KLXLJ//QaZNbOnfvzn6lxNie7kY
dglJ2bve6Ov82D4+clA8Wts1m9r0cLhwTPSESgMChJMxVQ2Y7fksh+nioM3E/yu83B9496pNv2pX
6mJy+/j8OjdeBRsWgMp98iS/ECwZP4XCBdNCXWfWOBEwejhejjEX8EfBj4yDyUHb9RcWQOU+nskk
RxCxMHgSyTG2W6LR3p9f/M0Lpj/+wZbSOmf9k2c0WefeSHDUsxqQ4UAm9zgNb8hcOxpb+xlr7V3x
yIyBWEYgzPEBAHUq3+Uy5hSvgh3HPeEuh1OwF3HEi/o2fsxnp2X7bsTBM+3q6nnarK2OOV2mr04N
2ZlKG2id66gYUs7KXWInq9gyFhmZmiZ/pPWYU8R/GMNzPCZAne8s5t3BWfREP7R8rrRo65p7qQ50
ENJtUEWwolvQGGiD0YPuukNk+gze8P4TRTYw2h4kIGfD3eSiet3bQKykCUsWQnjVFf7EcvEfp2if
zSveZ7F4p+lmHB5PpvHe9zKz6/79WpsOaPlj9QCzNVkLaGw752PINy2GUFiQQTkrl8AwkfzRt+Z3
cq+SIaAZbfqdSkFjRn4euuNOBa9Hc4S8jiub+ogPv/fqE2Z9J5t75X1HIfR4mp68EKTkLPU6eZUZ
Xt94Mtx9w+suq3xZsB2sljIDatyLPIDL2TF7Pq8nO3uvPVlzy1OehtYj9/S0LK97rPWAjN7H3XX/
9yeUbwXi5+rty6Kgiy7jp+qtD/sLHBfue295WdwrnUvQIlRk3xFnhpKhNcIh/3f7uQn0t3T3kDQn
POVCFyP51r56x9Ut9tjLlCx6dXm3uLk9ed2MiQRD4/KYrDShHCq36TT2/6H2/KkH+vXqWVY/X315
SS9tNOHq168xegBSiiBzUgWL0G5+A/uGjEGw8A4Jrn/xn9+m8szkBT4i2GfOjlpUJr7NDTfFNxGP
cI1G04y5sxAz/cM6Axbtl+vM982HDvGPV5xYuVmHChYVkiAoGc1gfT220gKLmhkM06s7mzXu4fWZ
gQGgYX3xKB5hoFxzoVxYrwePNQV9GSyAPVhhnlXMaOngaA81z9xMm4nMnHw2HM67+gCS5VAzmDo0
9/lIUQocsmRhIFyBPMbSoTJlG5BvRMGOq22lroGUMaC30DFJ3hHl/WlrXAM1kAP15v5RHO/pIG+g
HVTi9Zr7Bjdvt29jv2qmmj1HlV5BW+lcFKcGmTcYJ2D4vuCYs2+E3/qRhpm11PENmwvUF40f81mc
kVl4DRjsBqByNLv6YaBBwj7vBOpCfJQIbKdEwDnwW6DZPnqt12NeXl+D7SUwlq88xfydlS1KdX7l
zvsEcRn4nPk63i236YmDd0lQcHZQps/pJjuYi2c2pm9vIUjmYJh9IJ7gSAlsdh3etkdOY/f0I3p4
PtqmolqQp/UyWkQLAXNGx8HRSijBdO+6yrDmufldiOZDfDH25jVfnPfLdE3UpOaoO9tTdxWkLjfI
XrNXPXxX0KLaXvEAQE3gbdgmITq6633v7C3fGh3GxlUuObnMFXSYZQjPawxxzHQUvJyRnjgBHXoy
2UlRJKN5LhhDItAdxBB5I7pPvKvW+HtHPTv6vF52ULXDhzN/ZEdIDbV9b0xjcTg1LELk2/sBb8D7
BhNRdTjvq128fCEEUUYUTaSwU98IQkqO9Ojia0RzvA2QFHbqJn/AgPJwozz1CZGP7vslXArLdu2o
zg1hnrv0gdUKJNiVWkZyWDYtJtrQawlObp3sQ2Jn8zz+JptR+pC+MoadcLW5g4yCIIMrAbWwiE9Q
KXZMa9+VxPnzb5jf/lL3Kl5iCjQCmLdxuLJ5nhn4iu8nHcYEOq9rwASmhSEAGwx3Xbwgoj+8VLlT
4kP4nB7Hd4WQgYv4Z3zzkZCobvAHXC7NDIiYljhm5DSv3Wtxd15TVkzxrCD0uM2gwVBwwt15FpuG
vihW9dT089fZADV1kvjaU3xnzWH5LpIFqJt5MhM3MX9VXejQKmw/DsxNyBzdVWjpFnvo4+/6XuB+
/n5Zx9r3q3VGMQ0wijK0uW9YxE/reik1Y1FIMR0vc19t0AmYiuJrwzIl/HLaWojVZ/1KPUaUPkxU
AKMjYqL4s1QGl479US6QQz03nEGcLScUPtEl1GhPREPxBIIZuvocFWfowAbzKb3RHuYpmJLnVyUn
68WhJAlWKLSnfhDBu4e6DAd2B8DVryt3ZVEzPjRTuCfh9KF3PkIvD8o7dGJiWfZX5fx8T1CGl8+1
BdDOq8PbjjoH3BUNMiuASwvdBRWWd8s+44rKhuhHT1sIKhYelIXgC1BXWWimyil4ZYewKtCwVKIU
ePV98UKKSen4FuiBbsqL3R4F8IQe12qlAd0i9dP3N+X8Og23p3Rl5ndH/sHh2+fzHyyWVBKQkcuI
goGmNQLHTzfiT5LOb0mRX4qlX7zAn511VNoG/XEm6mDhRCPpz846/XbsmwokkG+kuL+qJRz8KLpN
bP36ROeqPs1X8bPCA6BFT5GlCP//v+lz0cT/8gR9uXBVfP3TEyTT1C4HSZLcAeJwWad+bdqNN1HJ
ZDQg+nOKL6/1sk0yL2tGz5TylQGwJ04aKhqj883qPdH1eXvBGK2HTp5o+DpKpXf7lL+WDoRUFPix
MyWugJZpvk7CVHSF35WgCZhQ9MfSDoDAPA/LVZc+hKdDnj6U49NYHdroI4yvdyFODewZeDKrZwxv
y1OU78YObU+hshtYzfkYyu086yuST0cXz2RUvumVujct6DpypcxS6Xywi5Z7PKQAC3mskO5YKiyN
+GWSN7NYmhxiXdpaReGqUnufmFgUTXtZKupKz6t1NEZ0qen+leFNlQ17PRY8ApTqaY3IVc3WFQDV
rGly9KD62jxBSkKynmzbcBGPjOMmZOse5WvuStr4YpSQ0S7XWVHOlYwnLozfCwsPHjV1oPHelD1x
U8HYAN4o8dWcLCK3TfBEBOfEKGKw8C4T/nl7qRWnNf3rSDJ1mQZpzAptP0o6MTQq2eVGiEg2Jm0r
GS+3kTKgC4qmQ9pDdbesOyx6u6g3n5uaD/Daf8gjeYOJXPt1HPQ6bs9Tbe5hnT50V1SRjeVn1+rl
HOVrqZRJEqZyrrEKFcmScefxcgIYmxr7Ok1Wg5kFfY8N1DyZaLAmHFtUaW5o7bSzZ3nTLduWyMKw
raZSrXsElNH8N+1FI5lk6zTY98yBMprgKvAGOFaQ04QG9rn4bJ9w/F9r92RBJy3MpzFqX4vx+tao
9qyQT9OWCYbdCX4m41B9ZGZccDJoCESQyYw6D4HS8iMOKDBPiQrnn3ifqXCujmax0arTipbnwBNw
Wep191Rao1tapymWvSCPJk/1FfTpADj/quwt1XJtnTl2Iq2s2N61NaelRJ537Qe59KhO+9uBe1b9
sCLNx+KItldL3GLMpxI94F5vvKt2IrqlmBk2oLJqAsoF+WjfyS8TaKKdKe1xIM6vyMOSDt1uHj2O
uYqJul5ULRLfy+RMAUj5aMRlUFEQmpW9QMLAUUYJsn7iwLKlt1l7UWXujMryI3LlrB4zbqsI9zVB
rFa/1nhX/i80jUSWkyry5GEkG4wnqla2EgDf/+ouAOYTO40tM/NA2U9r6+92AVpmJHt+bZn99AJ/
tczgDAjiigFnnznF911AoZnGdwMVBbn0d5/hnyob/Tcd8T6DF2j9Mj5Fqqjv0w7xJWax1h+Wxn/X
MzNFOfZjefzDdU++9MwuqVJedaHqpEIPsYFd3SmVCZquqbFs1pmX3mDcphL+CKcn94PUsWmyLddC
Np8mG5KsPcW/2zz5/l1/N6xTh//Z7k3ExPCKUaSbAQkKMheRs3e+o+wkq+MckD2zvP30/v9iDvET
jeaHz8+QhQbq817WlUYcXTt+DKoyGFEUlyS/UyrT03BxDAnhexdUC1IEyAa6H+g1AOo8RE5g0eBv
OFopbn7AVn979O4717u/Ot8Gg7fL98I93t4cj8f/6pPBzWlbE4IexB33OwHtf48BZVVC+vXjk/GL
F/jjfAS6A7QmzV/CPomekP98MlTxFRn0kY0c4Zsu+vP5CKEaxyAiLMgl/SI8QHwm0NPirPUvj0c/
9TG+XPa3O+7T6ehSRiGN8J4e7xvFfrgo5nAJYHVSI+8B5zLIO/lbKrHZFLOEaMWsDvSEbxOvuCW1
ApjtQ7ooQR2yac2fX2Hq7j92Fu1iygBjLfrGreM8+dTp+U390M+CEKeKG2cbIodm+qvSeYSCFq+p
lyxyM2BIk/jn34d3/8kzuoacHZgLo2iebY2T6v++Bw0duD/L2OeBBrfM1xf4Y3Um/I1DOjIXDWMX
gdAct/8YaPAVVmVuJ7iCRLJMuDu/ayABQHMiM4iWxoHJ+Z7v9n115ktiAIL8/hsAWv1XKbSGaO99
Xp2/XPdX96VlFaUlnWokGI8VYqtAqDv0m2H6iC6DnCp6bARLb7XNfl7R5o6JOiF1Aq6fUz4zmQRl
unt6Mh+ZBnNa8N7EfFlx1ekLoplZKXmf3uVfrMHK1wnD14v9Uk+oYXNtz2aFcYjbmqdkHwQPQe+C
YsJsSDr1P3y/b1H2f/fmiOv59ISandZYF5vvt32daqvKOby+iq7tKzP04EGU1tTjbrDyNT9eRq9X
okb+4Qdmy//bT0fMxj9dgNyrVXS1uAAVGK1Dn21gHksRxODDlRnZPv3998Np9w/fUAzAPn9Dqa+I
OxU/Md+qeKDXps/lHVl9sntehuzJXEb4Er1K06hkH1NntnvdHA4H0ADcHAwC3L24ORomUjBboY1N
Mw+59sTdY0MjWXQm0aw7ORmJfsl2mAl3Gi28BcMggYF0/TeMAzQc4hUtUuf50dpmtSdJUE+gQwN1
42a8HHu+zUv1QpKLSsDOSzQ77zA2OMgHT2zAwhAoggTBXm/zIA+It3M1XvUU4PlicaQ/ttPwazxc
n65PkMdeAZAnzukm2SrLAuUEdJegfFaWDaa13gNF+9i8nHMXqxuf/5zOsbIkjZSu3PoRoPjZ4cgh
jh14e6vlUjvt10YdEGnYcbLhp8SBF9LirObt7ON8P9AnPewViMA2/R3+rFvtr97mdEJUlK5yt45d
v3msvNpnJr06YTArloAVluZcTRxjL++UzbgZb2yo0D3huaQK5XwD3mGfCVqLNOww8dX702y+bjYc
UJ7Jh/W3G9mL7hB4cjmia8v+AkQyYLvgAxLjfYpoZu7WTTonImg6HKE32G/Dfb4zp+XtU79OPRmB
AdfcO4przruV7/vpne4Ep7m5Os8m/vm1nZ0+KL3oqX/7/AfnyZwjU9t/iP5tPVP22sZATmBCAR9v
RONpNXmGRdEQDHLTeBXXNTjDcoLP8DTV0GR43d20fK5vq5t+q63Q4jocHEn4GR6FoGyd4H2DugNE
/ew9ls56e8BfGX+bTkymBN3PRHYi26h4u3tnVzgNqLgCJcu0YlzLiGmcgJOZW+pMOgdhFKjNPNvr
CHc5oxGnYR1Tt3p/QYfzh60NWgQO09UE5JyMOCPaNSsylVBQ8/gXfrpDsUGYUOhET0WD6MBaEPwc
PMnTY6TPIn738lTzImAxWzt3rH4WdZsLsLjH7hVfyF7yREnFlBZlWOw8nktmm+PjpQQOcVcuqxNd
2JUmL7VLkCduBwEO1ujFCWFuuG3rjR2P4LdV4D+5a0O/hTZJgcEp7h+cC4oNdOSrc0H+6QX+ODmS
riNC3icIDjTEsDgNvnfWUJ+yXaMg+8M2xxL5fddWf5tAHzfoFxv0mlC7/rVrq7/hn8ZKh5maDHnx
ev9Gs/qLnemHCxeHis/rdA0SOLX7C6YFAI3FiZJbu+Q3fXxddwbRXZr8mDcSsZ/MAC7yWu+TOzs1
t3mX7eKrTSaOvtIS+ciPL0/bfH/i7qs67t3L5C2PzGfLYCozaTZns/WNUZ1M41SI/VP1Wcrs11P2
YUvlhyYnNzkJN5456uTE0lOcm2ZHRvzQ5t4pD99LpmjGZQGyc9ERRd3WNsOOYxqV676/MjsYTxMm
2WwqLaobYtpTskHHIFLGQCpydPiA2Mwc34+aoGvPuttBu2KAI+40ezTTuTw8Jo3kG8lpT6D3Q2dG
JEFmahB2JT2q5jJrR6b2HXxsxOvOZbDutHPrX0GYOflAyFV+zBCTX2w/P1+dzo79xEZgFtFVgrVw
iU9A4zIuOgZtp5AnnvXP1bkrvXasC2CUJ5ogymRla8ym0ui6qRU2kUv5lGvnx0lOoOqVEIxI9aNr
MlMmpIQqHQmOOqQ3CVuxDbxilBfV5TrvbPSnvemFDO/ruiJjKU3flLyF12mYy8G6bBT6KygdA7p+
mY29mFz7xgAzBdhHPt/J2l5qardqy7OfqLnsqHjwtAo4TnuxhEcSAr0+H0awOT3Q80YFVnMOA31I
dp3MnD6rg2ZI3nVEtRMOFxNpGZ6LR7PoIAjnWqABKK9K9YV+Jdnrp/y+yO19Ozar04k06uGSr8P+
7El9cI3bvWS0WI2VzIJJNa6vUbprJpJ7mggSjYrheML6bUwYGQnrl3SF85z3yyGLfaWw9rmZ3ABG
uLuewOj3+UY6v2cyTmf8YS42zxkelXBoSdStF0N5fwY7OJY1DmzajEq1PMuTlVIVr7oUicHQKAVt
qTmhqjN3T05v3Ht0E2Cy1zEcZd07Ff2bnJ8fLjhm0ok9cSW1XfVM5/I6XIw0O08ppAzO9U5sHiQ8
Z8VEYbaTrQlQBiJipX7fFMT65BRszeV50oLMsYsS0mBx1Mzw4WIO99nVnKUjyYJnpf7Pdr1EjUsY
JBFlCG41LM6fDqQ/zz7wNYvK68e66qcX+GOFlqmeMBBimdap702LxfbP2QclFUh1PIaUSopobf21
QiMcUxCC8fvvmZJ/1lXqb8S6sdIbKNsQtZEP+S9WaPvnuuqH68Yl/cMCbZ00u5Aws8JGh9nmtNP+
zZafcqHluE1WSyYfzhoJSLMmTMI5PCNbEE0lyTnkDNup9yVnu9VRX+w+OIhLvkQxL89FqsdexCKf
FspMexDxyCR+rBDX3MqkodbOaa4xkxPnOYEBF7rOgpgOjewB+OIf5LQE54DmNDEdnz6nX1Vmivh5
fiyVfvx5v5RKitKGY3GWgduRb9N6l0VZLO3nHDVC7sm+NsX2+ywAP1fG9fO3FZeOAHXiRus0+Mhd
eW56O0qE0j2wdvrJvTE6+pOy1F/0Q/+qopzzCIhbe9dxPtVfAuIYTrwNgeFrxaKF9GlNx40JdidI
EG1OAkTMCgQEchscSDM3l5nXQWsGgTM7Wp7hVUvBoijcmrMtDPQ1hWpx097Z+JymtXtncOzTXPx4
nLJcgwgIr3oA0JdApSEVC+DFP713YrP++b0DvsJNhynyq7UiLqSk0iTeu295ojsUF8AMicklk+Tl
TDYJ1ivkzj21ePRSzM1AD5S3Yi7uFrqoZ48cdu9w3dAqEkJlieR1yoZz5l1PwURbt5dVS7Gc+Ah0
bHgZHdXFA7JwktynIxLiFxHHnM0Q6s7aAKUVQiOaqNN6ndwgtUU64CwwhUkGkdBCW3dzdrNncEcX
wZZwlHnJ7wz259BTXo/Z3c3xBo0AxdKVITe2efcaTNBoOZd/UAFB9PuHN+2LCmhQ8cHHzBWR3TQL
YHNBg8OEso906OfGp9c8uZUX4qkS82sgTHLgVT5i8cZnzZ6K94qC+uOBHhmyD+bhYnLtAhtpKFCL
b7VsMp2/bm2ENoVrumjLwcGIVFC04KjBRSa9EDK+SvSAZXd94YxxP3ksdtUG8cnH4UD5Srh8NpVI
pGsX0tqgXhrAhoBxpIy9M8iDbpfhPNyVHyUEbd3PS0fd4okPGnKVNNe4kRm4+JT6+i1kt5uH+H6H
xc7/uC0cJCvDLKO2QTy57p00EG4WUHBCzvIWeUdKjuNR1Aj8Riz4GcqThUpem3fO8ezeudf55XC0
/RC9pL7RN0K0NN5eSHLOhH71sF7Pbm/z2zOR3TDOl9Uyp7uRAMBDX5Q+UnVdnPx3n9z/tEB9g83/
7UMgFtRPnYdcPyftReMhQCLVEXeubJet9zh40TKaiQegI7Knh24V8mAgRAoDoc1C9LObB4S60GeP
kZKeHM1rbogTmIplVfdJ0yVoAUWFet9tgKyuNH6N88LjnLxu3N6m3D/NxjlNVDBiYjVFQ+QXM05+
jea8oK8Yz5SB8UMaXLYHFPSDT92HSX0pclncW/+EKpSbTvevb32zChHoORh+ZIdnSZ1lC1CMBf/f
fIB8QthqNuPU4l9WT+pUO2rOnajjXBAJ/BKfBm7b6W0ByAuoFzyvgKipG2HyqoNioVjVVDv8Vws9
0lEFKkDDRsj4jNDTT0vsT8cI05R0sVx8Pkb84gX+aM8av2mwrlFBEnNH3p7QR/7RnjV+QzIuhnU2
ZBZKwR+OERYVFscIwRklxI/O7ff2rPob5R9QFd2mLGV+8O8kFNrXlqe4cIJcFdxCtKbVbyKlT4+F
Udc5303BOWYlnat36VpVD81QLTQOoD28hLhUHroqe7zYmVeUM73N9qXWTSfWVq2H+WUAdrGOY8mP
LntV2YvyY2wf0ib1ze6pDYNJjPZgndpBdK58s9mH2VLKgryUghFwv949Ngnc3Ms6Cx/i0+KC6rq5
Bo3yoZ8XZ1SKLeFk0ks19neMds8ZqJKqO3fLPmo2DX26xL472/cT+NCdcTvKXdDFyehoGEQAFG9P
Kt4LhAgWMWca25PVm5tGMfgpP6RruLio2J7KCo1dMi6G68mcyyYGcxnxWGaBIc0OvbXTCQBNMOiH
rBTQP+LnCKK2yjpwAstlqG+Mf2BxyKi2J8QvF7AiNMjZhbzkuLrpqsuNjsc4SngAi9149tsq9vXm
TZVgg8dSM82Su/FKf87IAZcOp2ppFykQkHqB2doZtWF7TZWQ/mK2i2LWleu4OJM3WprhooSCKV3Z
NImR5Qd8NXq3AaCclc0s68abgpaSGQ9zfTSc/AKGI1X80oSwbs4UxC1DTNrFIbGCE3RNeKR3DVxf
EB+OJNurfsSTVOe+PfQUlJ05yybF7VXO01VJMvbpXHt5bGmelcaw91ICFS7BZSRZ1B5ncYVtps7d
1Ernkd1SidfZwujyrRnfj0VmLbWWvUftnuLQBouiHyYhJ02zvmva3inCE012afKaWvXMuqBm0bVV
HM0ng146lkwlfI5uh5Ef9FTT0OPUjlZOex2hg/J5z8I+XF4IulFBxUxWI8WbOVpnhPlR66tZ/6ZC
nbGN1o3rEJJCkrpdWmzstpzWuNzPOQrOtmkfkuy6UNorfQn9jgxZp7lMXhUgsI7aX49DlcwF3uNs
4fWpynKp9tq2U43I+b9MVShNDYm4DbLL/z9357Uju5Wl6XeZ62KB3gDdfUEyGD4yItJG3hBp6b3n
08/HI2lKOirVTAFz0w2lcJAuDJN777XW78y7SLmMYui0zWT/LVMSvWS0IDoKpV6xn5X7Odn+bUYt
bdZdTCJHJjhSQc4GktDZ0NZ/m9LMGgolFfnydsStvFT2IMS/lIb/IydxOpodgmoATen2TPCqv8bP
4LhpC7bz+w16aRR/eoBf+zyQWvIXkF4uctEfk7Pf+rzlO0sMKpM/A7GQ/IdJ3AIn41n4C7i7cO7+
sUHjNaVgOoLMaMlJ/bf6POXPCA2vewnHRmNEq/kz+V9q0qCoFJzGY23ljxu/kd13mM4kWe/6e4vo
XPHQZOcSgmZ1yqadIO9aqDf+PuywK7JPkDmH3mPINTdeDlHpJj2qmxR3wDS28aCy4vX/1COfil8x
dO4T3MaAZNV/eUeZmgDA+vMd9acH+PXINzE3g/to4dkNyKr8DpHlO9xk2JvJGlJgzM3+MTlQYE3q
vAy8bOAp/KgGfruj+BahFZz63KJLjNK/Ndv94bTwUyW8vHAQYR3Ogskd/MdK2JridFSkyiRnEAzW
X2XfYfTY5nAIA2fajR/Bk468qv/AKYzQ74awo8v45VhP3X6PZUiOUQ2eUGvtAP0EDT2wVX3bjnvK
43WyCh0c7qFfMy9ezkg7uerWs2HMm3GDI0oM8RePWC9FiqX8aNvLrScSmEPzyfPw0a2AYHpvQYax
nKWxJpwttvkoK3vaQNxbV168WTCQhUtcbNWXdrgfasQH5FIjh7CNd6MlUJBUROwiLwqF97rq3FFy
LDTMwUbANlpyChPffWeeOy/2b9J0EBxhRcqpByttjagGDK/t18JLu6XdsokzNVefCC4e8Oi+V84c
mMiaCgSwk61IdoiwId4kgysZj2F+U+4CwxXN+9xc9y+jp2vu0uy9HhdPAokYy1ePfPfK/rqGDcMJ
/ZPnYsSLUfAbabms3ACZjuqKuLE88l8Ccd6Jn8baNu+ybfQQPZxMCNNwOgHwrB2R5lpG/IRbSg8J
JHWQIAXQBq3p9yC5VrTtQ+wfnYkOEiKRZqv4KnjRTXFEBKvgT/E6L1fTne/RwUuv8TdxTTwlc56W
3OQak+5NH7eucpknRyZFpLZ5IXgUlaQTnfQPtG7V7CVIadEWQuon9lKm8VyHb/W3SDiVZJMwsEoH
d8wA0ZcUIzJ9AzvdELvnkC8ZrpPnXnOkMyOQ2GZuWz6GF5wq268TE4Fwv5hNhGu8965AUco2pDX+
Gt6H5+k5ujfv+EER88hf/hP3wYmMertdBgPoEdSAInCRNKgor8FSTY+PMFn5scNHSmYq7l8mnjVO
W/DW7OQm0F9vEQ442idkwoU6mjxYGY7o9+34S1v0l72o8ed5DAtwWcuU2/hXWT9RvUDrSE8p2kWe
zyj81TTwSXKjpyq5n9Atq56AqcNFIkL5sSsdrGRDUOJoxU0uH6V7hXhE615mbGDducrLD7tU91V0
XtDTVPGTDOF3LW4xG81egoPwZbZO9YHI73kGLU7dZ5i4LiYTWbPi3lCUB6kkfeVhRU3mvd12pb2y
PpdA4+wdnQiIA1ZKwf9lHkWn8qfRyh/f/0+jlaaUlblJeP9NvgdlH88q9qSBzZj8E80d8IiY74ps
dSR5vuSFTY5fOrpmL4pIW7OPOBQ8FBv5GDyNH/NH981Xo+uSsdyTjBs5rzkpsAFAO6sYXVyP/bvN
B15XAhpKEsIYa+hI9e0QRQy3IrcvfD4cRHYsaF4J04foWV81+IbEF3NePsdviVUPWg9QjEEvYwLz
ksuoLSBVYdP9pZ0b04sY7+HUze4TLx8LfaK09Udt2S142GMbuPxN2THaD3ktl04HhDEfe/UjPvuF
48pfC6+AJBEGQPPeayp7rUNoOOiJp5FvfWg6MnOvZwU0Xl0Jj6zvjkVy7ZlEMusMVuOzF7+/C/JW
Qx3futv0vd58hYh6ALTet8na3KrCJ+gWZbHKza/aAjCKaI8Y1eZ29WWRmLlCrEYCNGqRL0J9goQv
S+9wwF63i77w2mVOUNnmQXeO3Ul6WDfXxoZxYXkxxEpoYB6sBA6A3r3KDEY1rMH3nwGDBp8xXc2w
rnTNo2o9954m2dLoKZWLnSz7qIBmBKERebWWLewzy1VIpMFh8EU17t0BWtqLdKcwBdx1ThISGG1P
F/9Rf82+M4C12u5hcQQnt7Bf8Xe1zpvLxV2saQvMhVkd+WF/Ee56vv0CVSRhUkyEkX3EoZcs9Hgn
73MbVSlut/e1WxMiHjrchtCOlfvgKXhqX/wjVjD9S/KUboX7Ja2zPSzqt+50d3y5GOdFCFVsACEh
NVn31n3y1mGkIVGXccd9q0/J3th06/KOjGH9ol/mlx4vXUDE12XFl19B9pxdiQhH27ib3SU7W/M8
8WncYkS/DJlsKKwu/cYii/Sx5TmsZPu0TqBK9Pbqudg694sxLi2vCIuV3Bm78NJVdYd3/CLlLJ3a
ySEP3ddOvMprb6TH9A8do1T+yKBXOBuTsfqo81VjVRb4dy03RaYiV2CJONUjWQsMmO4FqLKvxVG/
iTcZjGCsHeFJvKt+mCEsI17ruo2/g612HC++p7vCE9YSJ57o5bBuXuRbgg0yC4cZvNOeyTykGe7v
WbMLQ2Sh5hbr8L5/jh4j0vogBOHgviRhF868n/eUDRu44FflOp2n83Ce7pSjdFEgk+BMgTROxlFh
iQHvUYh2h+Rs7cIN9pZOT2yqp+AVIdshoiTzxOuN97DZjStvW8KwLaf9tAlDBMbmAC4X/2YRkRoW
2xhtCnbMOkbrtxWy7UJQz50rV4wWlCtWMtO9zsjMsIRlfq26abnjI2diUWy4VJTZHDPMMgNQBAcX
txyvvtjh6kLifevfiQ/b+dsRVgptq80F7cmUJulZ9th+mdJ+9E7HGH3FQO6Ryp25xJx9KIGTdfau
8LIPzlDZDW4KDf5LyWgZF1pG+4f+KXsIzhp1SU8h4dT63mTIJ6zqzMVxhUagBegEaTx1Bx23MxLL
v8WDsEtxFuruC0yLqCbqk/bUn2QX17Wqsxeg+zG0u/vqLkZxeO5DTAtds9mp91BrPp5Vu/EW4w7C
l+zdxza17dV4mWCwoXCNjuq23MtbgHgKGwK4ysxetbtgO+/oxj/8zm4xE/nOn0anc2/gBQfcR4bn
bp8eObABRnvB7gx7VGyOBDYGtgqs9iKeLKJNR4OaA8ez508YEmBJcKvYeql0LtJdR4RwwYlAHNkK
HnfgxY/QD/wTj5Y8txRZgZ1Bqq6d9uaTY7bFVW9isyk5iZFCb6179aJeWJ61e0RywX69PO/3UzAR
jBBuSBej9PKdTbn+Fs6Yhjj510IOR+e2+LQDgxxV8AhgYBxvAD344mqy+2PtMGVdC65IEZvwW5O9
CRGmv6C9tOUdBgbJG+OJ3qWCcbXUkdg2X9ND9DTtQByS7+EinoRDtRcoRC0IVw7S7T1VEsIPAiIO
a6dhywFYYHKP961VfjyH5X1bItvxmtwDupK7FVWBv6LEw3ics5/cSQJ2GLdxAH+bFgfwOvHuJyJ5
gzsqqURyQKT0yYUDFGMljCUqrn+UAwg8t9XG+jRunI77+ppfeX3pAWYSH2UDiG+3p+qzuBlP4kN/
qUn7dGfAwuWlFQfqUKhOH9SGGXVzAHahXn19A0WiJmgPDhwGDgf943B4bneMwO/8u+5gviyo26Ig
fLudYMQZLuXZ7+YD51+wsN9nAOL59k9rEmziGAEvdqF0Zr+HB1ri96axHBcXIAgDCY7LhtYg+KbA
d1qv9XQkqbXHacRO9tisFgToBWN507GouA9duiu3NdRFWgKveevk9ZIB61Wn8qx5S6e0WFG8p173
hT/P+mGPudCqOkkHEc9cjArwcYDZOAL4cOxCWIQFCPx4/IpAIA9sV+R2uPFmJ7ssU7LaA0b+uwV0
2S2+Epm37PXf92uMckDgMPfBrwmF5EytP7n0JfiPwU6znC/xpq2eb4vDW9av89O4Etp380Mlt20/
Ps5HIppeQ1vfZO499LvooN6jEEVeUCMesq1j55WrckXa87ZcMf9VPbO+aN0VtyDkuTRjJKbaDabE
2AP96z/OMn3/c8NKPOWvfxvjp3pZLokFFqsBDq5ER+aZuwWyXGBqBstYMoHESLbhLWKJxSQD82lM
2xwdf41TsMaYX9AuOW4WzXkiLfBNDc+h70jw159Mj3bGCxzTsxZrtTn31Hx0fd0GhyVbij6A9O1e
QRiIB6qdhLSlsfYLGe4vm4EfbIF/+e5+qoazuusYQPLupp3IVJFba/8iX5S71t3DmH5Z1PUzZlL6
NyfGOTmVsm18qLt6O7vUEj/gKhOPggW1te4hMOFuh+Y5OCkfyVv1RJdgUZV12E69Nu4HeNZWsimE
6Ilo3TH8AuQlhXIl8K9gq84v/5fPED8DiK4P3nZtr8qnQ73CGPwCQHVazpsC3S8HzfitfmD2qrB4
n+QXm3l+z8/ebthBjU8xFklMTzl/r8JFuFiXwzyBbKE5Rkq2Gu52u9Vp2gKeOtoDdIX9fvP4q7fX
f+Px5ttnRiZo1LQ1nKDfj5OYJjLkW1gcfz3WPBefyVtdvn0k0dc//91fJ5oKLsYGIbP4gpuQVP6h
10KVwvCUQBXGXj/YjL/RVsS/Y2JHUBOzJWasSHr/zziTKDlSXXgUCHYmjneS/u/QVhhp/dz88hSL
ZHhJBEecwEP+caM1JILVGHni0u63d3D59kmNY7gp7mvpvi8rxOkCPZ+CfddgeL7c7FKT4At84g0l
XEsBFNWa+IuO/LFkm8jL6sYaCeduX6dS7FSvT2+xfgzGSxptI5PupoGqIWNIhAYhyTY5VNlpfsXb
XRVOvt57EjlOU996CIfw+KU6pa2q2rcyJIW5g0A8yW/Zi9SSD0VVmKDzHNSPSkecmvkEbnJkT0/h
3NAtNYek3yKkzQm6FrDOIVXUjbPXsV3g9skzy2tZPeddfH3NgoeShtMcj7KFcdJawVBywpwYHl8k
GU5Jc9mcMJRF42jLzVpooJzJjGPkGM/Ho1ASRbrBEdoVDKAtaOvCa54eLRmcKSndkGM7Nya7MF5K
HlTu7nr9atGAKjQc8OxwX489v9u0foS1b0N5QeIpE2NKYZMV3IXHWlijy1Rqxjt4+Yq3xNjH5FdK
9bWcLWeIaW+xUZbVXS9940gN380uy/Grry2M7ZRrl2g7NaR5x1KKQLwcMvOIgafuJpQV/ZxTjQd2
rHbrwKf9VB3m/V6vSY7Y6rSmvMe4QrqqPOc1HijyTQ4ax1C2fuBNg4/rrtdGzV42jr0MMUF9jrIP
9Id20+80g9aY8mYu5k0mDHeVsI3mymEOa4fQ20Xohy1hrTNU7wb6pUxgXYB5Xh75dkpXMosyIu8U
+POSqSN/BAR4jVvTDcQqzCjF4upSfYbodM3Y7TeTcj9g5a+n2Kr4MLmb9EgOJ7X+vFOyyhH9o6nf
T4bvpBk7tdYfraXrIkB3kEHl/avV6U4ncWRW9KLJAdJgSycSbyVrgTUfLMsdlUdF1ai6u8vMzEfB
1LPkVAq5VN3dWB/MuD/PAW1z2TpDhCCiuivp9jUVqv/MkLEWyGydt2VdfPahZxjeZB4MXK78S0i9
Gnh1vRVwiDJfsYPIzGjX50TCAEClLBGCacm2sK5SjHeYmHuTbK6bmGM+hejLTZNQCY0wwJg2dSPV
9cAUCW6nmCPEpWeMikVmjyOJYtF5kJ0abeoyPCs1Ge7hjFJ4dEW4pOJEIk/wBndU79xmTfzAsRXd
ynyCr2SrJe1qN4YbBhpz8TTrxqo65DQ88s0MfKzPR0eOsBTMWa90KuR57JF3r1P5rZ6/FfmxSnlE
esZ6WPlN4lWVtM56bY89+FpT8dpgCNKEBGIojTfTHZnzKrc20Or2TVmhUR8ehvZTaXQSdcZNHz2b
ZuWqI61GmKwLo34W8EPJGKD04i4spZUw3kX5m2rlB7F66Jq1SZcbadyNNZFGUDjjZNeWH+H8bohM
HHEZ02DYR9Z7ukxX02vPdG9SB4p3vLq43nrxCBiKh/rkVKO6HyK8MkVjlwT3GiOpjma+lNIVAPQm
zRsOUbXHmfpuko5mnDBkz+tdWkTriDE+O5EBk1apd+KYrPIMakipbZPyvTEUJ+xTz1Rzd1RxqJWs
XdA/Dmq/k8PWFeVLLFJTKXeZjvaBfnfuKCm1dKeyXQR1te5n5egTzS3iCaMm9TaKqSCFfS0zUksi
OvkxajZ+Pb/HWed2xssc6sWhbgaToVP41isrPc4wIO0BzdsULnNrUHTlks5ywenbk2c8GWAu0GUq
JVGYPn1Ls3goWQlz7rLZzRLGu9aQnaB0PAxjSYi9r+g0f9O5rpNtXkqRo/Zmz6D/U12sweVJH9eW
JtTHYodphDzapvwiVtFHH5HmpQmmF1ijsZO16AmqhLWOA+HDCvW9oQXpDlLxvtH9x0zDOiE38MjX
61QjdZuk3z7bTsL9lFDzpI3Vr+AAuLkce/JCiU5LUyDYW5lWOkolaYwrXLi6L6kBmS8yDdckLcFR
1DKjlW5F9wlHVxX1rA/GYH7T6y/YCdiWTLOXt+HNqJgsIS4FGSii7yAWrQ1bO2F4HeC4k2vVWZ03
5KtgBGyhpk99iMzMEKIU0UtXOH2VhfZY0iD3M3FkQqmPeCDLqVCvwtq1smIX5iRBGy0mqHWGIK+K
vjGR6iy1XBFSn7pjWojbSo+/0C+1XMGqjDbFBHAhTHLkVFNU2W27brTn1r+NMFtss03sbkjPqg+0
UKiJv7HG+nNaGbWAvXQYn+dphPg3MWtp+4HBNebMZlV9yFF7GSb1PVQDRmsaJ3idwFrs6ojCklT4
XVeKX6PEqVdVbIz+dPIXL4UWxwcjDEgtZ2xqlFAwjG82t8rWpdrcmhFFaBoO1zSqjGtXpycw1xEK
OWzFtO3uJN/o4aQfUzGd1pE8S+zeZr8qJt9Toxna2Gg94gtS7VJjeiVD4V2eMoCo2eQPS9RW2TO0
b7OHZqhhyXJnMF/uF/e9NntqfPlxFpmfaJV5DeuXdoxZAVbDJqbkG6gCkdsa4bSZ2Em0AU/+WA2f
q6wlMLdAZjTPADBxbz6S8oxEKGB9WES1kLy5C0MRY40obbzBlJ8CwwiPcWQwUupjNsD2o8qCjjz4
AnMnhtqZlMe7bqBIJY98ktWneVzwLvxc8KWSBm4b7ShqxRtm7sTOKWLiNDUaoTw5lh1eTUk54maV
NaqTTRxsuUZmgNl9qFJiuclMo9j4Mzz4Jk5XXfomWsAtiUktlYdJ5sZNBIWdC30alJseD9qqxVfA
9WUBuiP0CbvKpnWSEv9VmROZuSFxbWXeOaESfI5j2xEkS1aZODORi4n0LnhPZLHgUNssow5R/TSa
fi/MbA8CcFKk9ckPV606IX1DG3sicusl1bdi1tUa5CeNoutH8HubTsNkNsDVRZAJ/ylqcXCMBqQE
MYl87XzoJNXQ7af8wOJAZzaK8ypIvcy6M8rMP5RR+JCX3fQsTQIFY6qc/Hl4R1jENCQX6UhllvKA
5sMLy9K6M4fxuEQ4jLhp7PTQNHkzp0Bk+bRcGyaM7ASVWn0oNaVALVRMtdvPSo7JvYuq+zaZJK9X
imGnDCK/RgZPa03LTjhhb5gZYHpdtDc5zLctXJt1GkavY2LExxgmy66YG5fSJlxnTXor5jn21IV5
pAoxjwAsUlqIxvrqNisYKTbkcWB80nqTYB7TbGxPbRcwK2q+KTLJB4zSbi9bnGN98VSQNVFpD40J
iBIJfYFezZ/d2syeRcBm20/nyU0wLxfGnK1pDmasGLcZMgsnkCLGe5p6HpuEyZRYqJss0lkXI2lc
hh+QI9h0BMS1b37ErZ8vv1OY/bXDU8QudapEM+OQlQXu1DA23SmN2bwwubNisn+tnNqOO8ULCxGs
ME1it8RXp8JLwzWjRFz50QQFc7l9S6E8jzLvWybRyonU8qUoDoYuE/RY5TB9i1WxTpXcCwO4ZJUm
qu7QRA10W9nY1PjEoBUJTpGU55u8FW6pn+/lJJLZ+llDesgRVo+UZbxOmgejGnYz3jcdYiMzNW5m
UcxIqepDOpXtTimi7tgms+LmpF08RIvCaPIJuMp8rIBEEO42TvJNUNe2TJJJOLZUbkkZwfiq++2S
2CUtYI1SAnT6WOJ0RXUXUhqbWVy5qYYP52AguioIWhmL9Oo36WebNJVHP/AQjmBTeikVnhiN4kku
PjO9rLxSJMex9d+IzkHBGOkCD08UVVFrNzXIrX0vjkywybcIZatwYd1pnphZywE0PIgSOq+U+BY+
S59EqbTWQeM7dU0pJGCi15gdi8r/jKx1Bc0L4yPCRlIEnOGEvsYaPg2V280s5gN5OsRvDcWhENQn
M2i1tQAEUPvia9xlbj8E5rnX242uk2TZdcB/UcgKSI5JbLVO1oSlO8GvSxpZsmXWpz0JfuyqQ06l
xfm1UpRjKZnDqptG5krC/FyqGpkAfvAcpSosu4jq1UfSySN5bfM8S2CMRSKprkIeNX2auhbMqVh3
vsAomqyCOvXdZqRB1QpO16qIcJAFVhspAja+0kuXaG6fsmzMd7EaiStNAQ+tc0pWZTpLRimBPuDV
JELxFsP6G2oe2iaEZXo9ih7hLhZD9eyhzSpwFFSvZUJ1NLeq5HHvul0YAqD3RKVYcYtTnDEDM47S
QTWz29A30rYaiwcdWyNi7C2M+AbdFRtzM6v0eE3DH1mRUnTZ9MuMk43vVINyBIVtV2iCp1fqd8CJ
gX872GrV4nFYismWc0qk4+oq6iFa83qnyFw+InguUSk9GYKJ3s1YREyaRK8dY0FsJnzW+eRhUDHp
1riuEuWti1ZdQ5PU+PExw7yW7eJ5arqdIJXl0Ydh60xythHyPNkFen/LoOIwMNBufUC3xaH0KuJl
5UTKTJtWm7e4j7wY3LfLkr0eJL2LK63oth3dZjvWNBF9/STm+IYFRW+ASmT3Eao7SN0MBDJRaMGU
27XeCHepHH8ZJpnrtWHC66P1YXM/iFGYOnEsjuwyuupUveo1UnSBDrg31eRORS/pmuNUuYIeYi+r
V9ZBM0vm3/lwHbIyXKdiGHvGVEBMKWe3CgYNMzATR6jIcpta6iivZrfIOigyjEZw6x2FlZyDD3cR
9FzFJyFPBHhW5EC8lH5dcoBSZ4pDuQoCPdip+kCmzWC8qf6dFlQPFgSlfcKfKjD97yguUcMloXlV
DYrtJvY3sQ7JI1ZkavhO2QhWivEgtMxBYu7XNn1DQLu4bzNYsu2S6iZ0yilV+h18ZuTNQ0/Ikcgr
ndDjtJr6KVeE3fZZZDdbtZR9LxXF1tVL8uKamlFKn7+JgXo3axo2mAVpUloAoGiQwVQwyBwU3qCc
jF9QI4Gho7Fc6Vy7VVLWIJoQUUHuerglOmN4iZI5ViEumcBzUIMRJlh1vIUTSNNuCAiZe1PbxzPN
v3nrghsFgHaeYr8l/wjghN310YrhJwlGZDphCLAnDcWbltLaaX11HxT655ypn6Hpv07NRIQp/FrC
pwav1K0NMfNgBVE/ulon6TvJF6hKIx19aV3ka1bqptT7YAPq2OIU3bFLo/foDg0xmG6R65+JKuQQ
oMRuQwKlyuYunnyC5AJqwbWYkBITN9e4DiynEOBB5KbmzXQrTq5bAYmU0VPR6uoeaahxwE3ibYiT
rTG++W34xRG9JZqT+C3Clbw6j2jcFJS2Eu2i1NGsTzIzZ6MdL1lb9geFAEQD+E3ILOB6HaNPQ2Bv
wFMhCHW3m8TOmYIh5iaVwo0xznezOOOTnDCAKPocCVGUW7v6i6L0kyOUUR7SZ6fROCzGBDNTi6Jn
ngcclBKVaZOhf1A5U3MYOUqXLt5JHM8ORVvsMHUJIyZgdTK8zIY108J2MztN9DEJy96qzIWdtip9
Sc0bTwR/3SryrYkNzUmhzjqzkr4U5cCBL+QghOb4HMfNua81k45mqRHQsKo+VCfhftRVBn3aWxb1
KpfffxCpTmCOwBdhcoJLqVLsNSOhdZrwQFfMhA0rke3SpC4qqe2zOUuusll+giA1XqwMkxtPUKVZ
nSWlhkGIVz4bbj22wpad8a4QONhgG5JIlcTPvuG7khgzj1HLLZpPCtIyjFYZU1oylTGUjSaGZ31I
TatLwcjWMld2KojU77OunhILdW0vukkmhSs5G2M3MotkW5G9KJphupaHgpziGmKfaA07rVDPtCEc
QJbO0AuycxbFqzmakr0cT6kXlKNw7oyQyZc4v9C1t07UEWXl6zGn/UwIUF19DrFWrESsPosO79zn
uVcjAEsLGCCXGGWUblWHrSMlE27rKTWHxniyUyPQ69jfZQs9X4w50AhRoXCrDKzAiwLQ0MDkrek2
bDzvAQ4KWOet/LQCqcIo1tAIRK6q8RJFaOziNnVKKyBkI1LhtRolwmkDwn+Ou5GcaF/BQKI3DVlZ
6BEl1YSEQcosW9GSw5HBDWEPLWbjhaJ9TNYtVuqT3NGD4MnUULjKDzSMBDUbRJUqPW3SKFDAiwaX
sZXj5zhjONKCqI/JBLZmMFc0wwZtbhg+d8zk3UDPtnGoYXYaCNu5tq6C4s5atBa5UdeKMcAKiJND
uYxAo5K3NqWYvqchKrIWY/iOpAMnGSqEbdPgNF0KrWcKnDiEBjVVxtfIAJvWnjpKwuI/RP2ZjI8j
web2HAu+0wQAvZbVapdW+dQKbOUni/S5TDddKfmg7KdktHBPZswS+Q27UR9RJfctFhvhWe31dDUn
bLslQWjw+xFo+xgSmhLtIRaDGNvj3A5liylRIIFzzrHitYnB3CnIBW9SmPooOD1iCSidWss4z30l
M7DHMbaYwUg7dM1KdtaCF2NojkWo7Lmrqrh6FPxvKtKzImf3WjuCVMc4tOmptoq1+LHT6LfqMvrK
p/JFZsLiTHqnr1qiu/YhCgjZ6mdvCmeGeVEpb0RBeWSKWejZ3iiQIpQhYoVCLrcVV2KdtCMmQ9Vr
3gWSPYWl3ROb0hgS9u1TvpqDtyooIE9NcEP8OHzMOySIdXcuzGwv1N1nIE+x3XDRixjKoJlCn/k0
S+FNKhXD66P4W4vlct3LouCUahKvinlIDlTJRyA+/ZRaxlYLVG0nzFArIoYVtBhda1c6VXzuB8c5
yFbWZAmHhtbBNcObqgkvo1zFnk5/FXYBpAux9ZLxaklNTYJe9y2PsC2qJClXas6mVXKzpYKKE3LM
OFHDDN4w2u1guTN/J558vI4W3sESoOjg6pREgTJup7b41Drm4OSKx/6+jjGxbEonU97mBRYYjE3b
FNc+TR7CeKLkRbzj31oVykwduKZYbqMelR8OX2Ggb4vS2lsWA4A2KHcCI41UKHZdCJIg4EvMvUVW
HlKHuYOpk9VOp3dOhnJEgSTHIMckU7Lukg2RAbcq5iYdg/00Jzdp9sn7w9vcvNVyBAfBl3aWEr4n
Au3nR5Xr+zK6VDetDM6S9Bwor6y43TBBNQ3gCkK6m1VrV+b5yVBmNy7rdz3X3hpAIPgmdcisv0Ne
1I/HwWTHNnMQJl6iwHIc8peq4ip01XjQmnoPTTVRUxoJ/Jg13zE6cT22wVXHtjm3PKYBzG00xiZZ
Kl1wonute3Vl+mcfPpjFFEsbIXPRDFsGyZX6aOJ87u/9tFwpUXY/AIYY3XegwILoLTDVARxpsKSt
HsebTg6ftTL8VJPx1HFlFCO4FSXhChoXD7ZBaIwPQZMsbESxIplB7j9l6VHCQoHdxM6jZBUnLM+w
BOa6TmJwaFjBoWCeuvw0Ter/L/8AUPGPAmgrCsL2v56jBIbbZ/T2Hwug+4+v/8cfPjveew8//8Af
fr75rx/fJhp4Eer94ZNV3kbtdOm+6un6xW7Z/ia4X37y//Wbv6pIHqby6z//V1k07VvqFJ9/AGCB
MlGXqCpgm6WjOkLT969wXMINUY38HsH9pw/wK5iLDYGiW+TgKKKGjebipvyLfpCIWwulANbhi3zl
F5Hgb3guHjKyLAEA/4LmyohhfhMTLN9CSWAsMhqwWOXf0g/+ST740xs3eaLf02b0qp4LvGt/keW7
5murv+PeG0NGwmXKVXARVhzozKEKKWNAEUuXijtnZYsrTmQPtq4JkVVlzO/jtuuUr/EqXHHbIwT/
3RX+JwQf9WfY+ecXunz/dzrHxojyTtB5oUu6F2kNP1hkcC1JJOi98aNGbTd6GaNr8TLs+CFc6Zhz
bHRHwaMLCSHUEovXLfO6f/wLcyLYbGmOGhyFtf006ispvpescxpz7wDy/zdmMfz1KgBpwYMIM0xu
WGWB9v+azWBJApLTn1fBnx7gV0mN9XfsZXGhWYxjISEsXpa/rALy9oj4VtBHLQotXdN50t9WgfR3
U6EQQOuCHceSCP6PVcC3JGtR0crkfODD9O+JtEQe6ScOzx9euP4Th0cLxHyuaiQ1zO7vIYuJa6rt
OwQgL9IL9PTwnD+QBL9tt5q3mBzKA3Zn7TsWCrFbvwurBJoZYn5tkxT2F5kQngppNlnPpHKm59hV
cOpYiDqWHZ+RbkHbyUntU9fibgn1iw8td+Sq/aCKxJK6f06ydfkiEqX8ar5W3yCxxCNfkv/N3Xks
N45tUfZfetyogDeDnoAEQS8aiTIThFIG3nt8fS9kmZemTNS0IiMyqiQlRQPce+45e699nC9caZWc
XuZUnYNgI5gKwAyiC11/CEfON7vB7mzDuZxg5iFL3QZ3G84TdracNvPvlxf+bqUuZoWyvLhBCn1I
XAC59rm1l9FCXszPDKhjad9bq5dsEx5LtL1vaHQ3H8iO7m3lS3xygBm+9hvJ3YSucgg+qVyLYBFJ
29LYiD7gI2GffVr60vEMtwrgQj+0DSlWGGTbN+tF4I/49Dwnanh3lmtsj+lKXXOWBqeByGITXhnT
zHmcL3iWmoV+jc/DghKgf0tu5d7DNl+9/PrzEnmgWN9hFXyVwx1fHyOXYYlhn4mGAKWGOHtZuOvo
nDgPyNukBZ6Z5+2w+ASmxA/e1gpdTxvEtTvcsVwg1pKW8CE02CQCKQwMxB3zOCvDpY20wSew4f8v
HlLV2bs/P0L+SD9wZx4JsUDpuTA29Vp/aJ4nEmD/if/BtfzzxWlwG8CskbCfzV7Fb5e+WOwMXY2Q
cywpGHBeCV80Emxm0dwMf73DkaWiI31OjrN4EPLD4nF/hHaC0Gs7vxef39zlf7ISa392r3z7dFgD
vn06XpyJ8UD3B+YRKYUbQI3L+oFj8MxzXCiPWkL2XWCf8YEhGN1Qnyxl2SZTsLIfRPs62p/v7WKW
X1a8nHfQBuvgJbwKm3nPaG1AEvxlOn//nNnC/+E9/GGfG/uqFOucJ90vDl9iB3yjS0cKPAppiGdG
AuS3MhNYPMYvPQce2QmI+Xugo78uDzCc4heiuaxpiZC+5QSy3kfLBv7+bXJm+X57f5T3/aY84SF5
2mpcypxMHM0FGHJ7HMZFi4y7WiWfGOSWihtvNJeATOA7ZGjZD9m22IaQC6dtqOEjXiYctd7arXoo
ndLJP5kN2+crCR0z9oGLEOsMkgeA1jvtmTcPUg8pHQWvar6Drv1+gW70tg6ODnlaPUpba+ktokO7
O59nCvZ7a693v5mQqeKoyf7kglDmD/x7PA2WyG+uzx+2Zn0cKktreG+ltTHRjd/MN7jmRq+I0AVU
rmtu1ts04zoQES9IAuFreBh4ZTNKZt3a7+//3R2XrRaCBDwKC0HfvO/89Y4r64Il/cCtkMWfHuC3
ulP6RVWpLy3iF38TC/5Wdkq/ECDB9wzAWzKiEG6FbzZcQFywiJFHoJeb5Yy/l53SL+TQ6rPddIZg
ULH+Gxmh+vPt+P3T/mENqTWuGVWFGSjHk9MV5BDVxjomrLYOX4LYfzbpjtfkxK+08VAg4kYj1JDu
zoQZgkIQbtpKcf2cpPaydGtsDXmObYTgvmZg9mUpsC8VN6x92zPPhoIQUNjkpYX7UUWPt+rZsnri
mDP0U8mrNd538iYS6W3dhcwUsmlNII1Mnv03n9Wf3CaS/vPCOddVM+IZJzhW4R9k0H0gq5mXZAHa
relRzSwWhuhLhZOrGyOnlGoUkvspDRwzLj85DCFAJNJbN+xEu0gxTV00+sPrlAMKC8yrgoawjv2N
nFT0kNN4pU9S4fRB9t40Eo6RWtqxZbyAwDs3NIqdsBRxPQXWIypRpxwjIqEC88VTZ8F+hlBHHQuE
5T3tQoQU47lCtH2g9HpOcpPBEqYAVc9g54zycfRGNFwBLhaaKjeFo/Xoteoiy4gtE0ThlVbvyi8H
neGV7DN7oBUf0SqK8a4hzLsmRYEVIJed0aK2QCHJtM1OFPC9YrIKEHDK00HiMB0B50XnFN6rkrHp
MP15nbWlflyInODLtL6OxDUOhbXUzXSTNfqaCo9pMRqmAQ1almsRzd4Ar+2kYOPTOjqeSoRrbyD5
pKq8lUb7a7SwuKgC0MZpYZpubzLi1GJjT2/4Keow6ccS0wgN3kQ9WiW/7a1oPyWmHqjrs/ohz3CE
VPWtx/AB486ufOBMTC78sLNVrdsUSZY76TCts3JcK2Vzp/t0KMSuV+n9Gd0x0TLGiMVK0GgJaHHT
2pWlvkhm8mx04m70dNhdY+8vNWWW65mFmzCSFwPxSWzE46CUhwRoSyXRwA35FEoiNel16LlJpKef
Oz4szoXeY5oUQEKmSUbjpd4Z2YfX3Q+jMyW+cperXGb+NqyAnIx58EED+SVAI/ufXY+psXQVcA8Y
doaYxt+egBRZAGfxwwno5wf44wSkq3P0rE66OOQJlSXvfycg0D0K4m2dreArbuD3BVnk2DSTIzQF
ETcxtXQdfl+QxV/4GqgBlvJfQe//ZkGWf6oxed6qjugcX/OsY//hAIR+om/zuiOuU7X6U5wmFwEV
QDDP8HOmTpmXu4YRr2Uz2cel6RYJhXT5aMkVOL+ZPYyyIs53bYEm5WJEAQKFAcuPMPx6Jf1lrUEg
yo/FxvwGc4iE+AAvElH799WnEQ1iXgyquoBQysJiijQCVBQ2aMfKhGDWHLmaV+6lZGKE3uP8kabj
wB0S5MXCa9rNiPZIVrX3tA93PjN+sac5UMjvfppzwDIvFgGtGrGDVarfE6Q+9RLqUiR7qS8v66x4
6CzhIJUrM7/0Dfw4SXaGpF+FgvFoFfG2YNk2e/UgEiok0v0X0m7lkbwkpuN6yh2ruyXypVYfrRiu
rOQBV1DckuVFk+lGK+a08mO6kL62YVfP7DRGx8rC8KgRWDhMmit1kBSE2D8ZqfLeS9JpylyJLRBJ
CQttcNVHbe0REC8I0I1qtTiKcuQYGlLWVMq3BRm/ky+48YBHKuoRYmXKJqk437ai4LTDRhg05CM6
mLj0cYqwfZlrpdmage5odSoBwR2dMXnU61ekNLFEM8Vf5OFLqkYYGn2rYtCuEhzlrxpi0cONRke4
ZmJY+SdU18+RpjwwQjMaJ5tfScbaFK6Kylq2qn9p/OQQ68T+xlgqlfbEsyhXRpLZvnCiZbGnxXke
I1o7aN/FbtgmgYLxJywdbWjexVZcjxHWGS9JZykxQsfxLkXFYozUxpmwsAamb5nh9HGwk03PNWWN
xEN1F5vW1mRYUFjlMTGyhRnQyU/rpVBZtlZvSnNY9d6dEoD8gUDV9QcP1H29qbTtJNS7QIkXeVKs
ung/EQylibj+mEtacndNjZFtEj1TehsyY6kbOZzYN3FgZKaZUri1oscyr1cKertlj2rAGeFmBdBs
h8k6jQQ4DTln4Xx4aswPvBL4Jw/cfWiBEN4DKBLjeyPJN5o6ulok0AJLCmU1RLPcHturqilPveFT
FfAhzx/agyYdJQPgUrePwlOGYgOkuHY3QAHJtoHo5NoLUhPBcMWROcGXQnajFE9Gsy0E62XAFBhi
/LXqbRHI62iWBdfCLkynWwbWV0n1BaP+jd8iAA+A2YvEWkqadQr8+K018dPpjSXZYJNAKK+CFkyi
rz1qcug0grG1/OboIWliS4UlLTuhcNYCY9HBssuwftD2f9FD9b4mjGiZpto19sKV3ENgLH23bWCV
WHCdGqTzGR5DgY6e/CkL977RPoS1uZdSzGBavu0SaV0XnOaZbK2moT72vHlWjXEvxzsmeKd6ypd9
iawZXHSiMmLJoHD9d/dAkfB0SlSgduwD/xBHqMpA01mDP7626jfv/+//zL3wnx7gjz0QLY9oQl6i
dQ1Dh8X9jz2Q3RZIkwp8F66N9A1YB2+TTggK8Ty/Ju7wrf/tgaZssgcaNMv1rykov08IfivIGS78
9d4yA4F+OMjOTxzFqsWgkxz5ee/5pscsiNw/YcO90ObHMYU/IFmsXq8Kid/IoMxFp9AauIGg6V+5
le6xk8gH5ZkIUxQTS9R9Yb8hkA6JpKvnSzM/FsU29T9H9Alc5nW0J5lQlQ45KJYxqWwRZiRMiRkU
541nuX3pUX0l0mMVHv3mhGEX/a9d0SDZEdh+iFfFOZ7s6l78FB1/jZZ0m526Tbyz4kVzp62VXXIX
nofHFPa6rWa1wy9nsLvCSZ6aG2RctONYbZpqb6CWiyGbFanL/pyWG7lDtZE4OpA5TKGztaTBJHXE
mhkKn2qMBYBIiOrQG8uBCeAwJI5hrEdUivD9Mh+PuenCX7ZBTgArPeQP5QP/tAY9EV0DZmkPwmUz
9ucheO52yeQ5fjfHlYDEXpbc56rCtDgKd4J187z+UJbyvsU8nhxLE1djn3R2pK3bdqOWrKOVg82+
EawLl8RSL/uZEnMOI33Vt07jdfYIKsjAQQDOAn4vOQkPhbEAq+kiBiAqNcJ+r5p2gjjGGDCUPmjJ
zirtaGfdjFfENO07x0qMpAYe+pp49PAZkVCv7tHW2PxX+Nzea7f6XcH5Lu/RuQ9HHm8dOdG2eoiv
VWmLot2YTt7skgKPOMZ/DWaNVKNgAJ0eL0awFnjNV9lDF6EWtKPi3ig3cbRGmV5qW32ym68E5mCb
uYVqi/m6kldR7Fbjlv8NAxunVpicQeEoeMT0q96f2iLMYQyZe/gmw0FgDTTTcdG85P1Rm7b6rtr2
GwGvsP/qHcYtCI5tuutI0PU1csTzpboytv+3Yr9UkyZEbohx62lrOegz96CXgEBuaDKeAedWjn8n
nEynevMSxzoh9wJgEG+m83/2pMDEUBPpe1GBGxwt//akIIqCIf3JxPCHB/ijcwMjTxFZf7T58U0W
vD9aNxBDGc+YKqvzVy/nH60bxoIztpzVF7/oV2rdH6sk3xLnqD7I5b+ZQ39YFf9ulZS+5vF93+77
7pUbP7RSQf8LdBeQUZhQQZ6CDfCUDQO3gQQyZIuu6oiHu3LxwjDhhb8Yhi9nT3TpBCif72+wJ4kn
R9NF8xpnEA1syZ3OBHvD//pCa8T+gioWhnXMtIPN/R7Fm50wNYGuYpegdRryddSl9DitSQ8KCUSm
yb3j90xEnNdMYFaH9nzpFiQIyScMnxZKfOJtkPBaF/PknYI7/1zCVJ9RwAeX2wnqxeyKt917cr2x
jR9NsmYIMbZlW3OBPjxUB+eoLF65yWGAD4f6LnNej4vzO/iHq7zOzjCmIFlhmofSkjgz4Hdw1zTA
sy2xyvR17sq7ivUncczddIh2nr0onTXU8cKGLvH5SXuX7CK6yJ07HNLl+txunxfr9U38p5PTPCX4
u4/thy6tElraJIh8bMubMc+ODoeDvXF526ETLN6uuzMJb3/f8foTTtb3V8rMBfhmP5UGI9NVa/6V
T4TIIwFjBkWyA8736KTNX7Lwrncb8SbY2qpYAcvOVpuvEdWD/RYu7HH79PRyYLCm7O5d99Q/Kefi
UwdAoULknqnczmu6qtwrzOr8rlF2V+yHTGi26+to7w7X9eLvX4+kcOf99B7iyGYWjeuUUuWHFxQ1
lYa6jhe0m9Hl6PpW+rnn86RthEaca52Zc8kfENUaIDM2pX10gqdCCJN9QdAP6AmSEzDqTT0z0GG1
bw+Hea6X2xACGMetaJVHD/M8SViurzCXsP5/Fntxu4q/8lDmH2FMsqu41YBL/fq1OS3LflPW9eqE
no0ALgtGdbFu2bQeJjdcjKdTw/kQj+lR3Tw8O9t2Ze+3icNuGO24BCHUweVDLL3qDoFd3pEFMBzI
LVqlXLWV/fr6DBv9/B9e6SmEWeV1lUqT/D/Wu7/u0VuGwCz7p3r4xwf4ox6GXKnN8ZMKRnuokr+v
9EzFQUjOyzh1uEzXn+/83hOa+/cKVTR1ssyKP2tVfq+HZzzA79AAw5R4qv9ipf+5JzTvGuwZ7Cfk
k1Njf3/7+plO/0trIMeT8mOgJZtzo4lnzQtMyla7KquPXM3fxYTzOTL0Vi1Ge/BRU3Z68RiLwLgw
1piluRfMbC0L/q0b1Du/z8p/ui/N+b77fm377iP6OkH9ZqGJOSrXvkbPhfp+cPRARnfaXvyZHlnQ
7J65NGn4EsrYBGvsOej8X835v7FrD+qMC/QUtxK6C9rmczEWa9HEkIzWNHXLsb6rJs60GsLTrITt
lyLOnwxYbx06Fy98y0aSsA2UyrW2wUm31j3zrjPll0RmZwjp23RYbepj4wevkvGcZqe8De5LEWFy
XqzGZBOXw4LtFJxrjtldJqkc5EnXj1SAq6I+gE5e1MaAiM90DHnAXwS9KI5xNdTGo8awtUky3NCB
dIeF+FIa43Xolacyb1ZWoKz7Bg6DEBcYAcebqI8rbaKWbeL9EIc03M3+MpXXtLHOiS81tlyKS+LF
Fj52rGqIn5AuQ4JL8BV5L6GHBrp6lNVz3dd7RZGwDuCRp322D8d2KRbegzz76dUx6lCrb1MDXqaM
0qF7HXz1PQVsmcjjIyXPvp6UlTX2BbHfRPyERQ1hirbU1GUrUZaPlTle8gLV6CTvpMLczsOHqPis
okdzIsPPih/MceiduMc9KFV09CVaCnyYOC0KzC6yXzgVPShk5k1zkZLnxNoT6PI5pbqOz0c7BPJN
9Mxlp5fMI6KV2VQDnX3jKAVbK6xoLtTWG664tdL2W7n1D8j9HanQsZ3UT4LcEXvuLztjOJoV4mHs
IcDXqvfU0l/xSmJeqx/wWd53VnGRDM8dsuDLGGrXqKOflvfSM1GgJSaga5ExrhLFYlkzjRImR8+9
tcRVmAeLSrwbyw495soU1XIxjEm2xEBOm4fMPT/ploroPbXAn/7Ltfd8PEcVpBjU4ayAf70io9ZT
5qXt+w6Fzqr63QP8VnvTbCBlBXovgiOcNBRRv5XefMOk327xZTgrEq2B39fjWZBHkBCrMd+1ZqD/
H+vxXJRjDp0nqiadCpQb/2I9hjz80zL37dMmY/j7BdnyYqSGNQNEGQK81LAebbBeYyWn5f1QIdoz
IZejBRn3+YP/ghkmnPmz28mOiL5IVhRS4mS/kBr07G1poFOPqHCq8Nd/Cbcl1fMB5fyFOvwxWJkn
4YLpGsRK5FSEhnHQRWOP5+FDxIBJYgXXPq1okOvhCjAwgAB8kS/SpebcrZ9zCPJW9xab2Sl4KB8T
dzdn6xRuCgBrJh1ys9/KINnI8sbY481FA+ARo5ORrxM5CXCh7uIFXww1w+kwoI23jXfpBBj+MKOU
FCi8+KwgV+Leq9u3KlxioJv23pYm6HIXWOvx1XN7FCYtaTwIxNdIH1yKcQSo8rK4hKGjoD5AThMR
X+LfiY/Zy/TgP3WX8X6oThlWhKN0mA7FOb0L76yTcdJOOQE/QeRWGCYfwdOal3bXrr1LvxM2wim+
pnfxanhIVxIUroRz/Y6ZMga8lgW92urcvXizK8eihzBa8q9z5f+kvFDUiavgSCvDPaGu+LvbVmdE
Mt9K39+2Pz3Ab4UUScmySEg4isTvs74knRsavYJFS/GrmpZ76n83Lq4Hhm7MUpDnfg0I+72QIt1x
jho3qXpEQ5x7oP/mxv3aOPy+PpmfOK0CJuYiQ7YfhlZCmQI6qGkfkksKOcS2rtPbjPzKNt0yPE5P
0wrY2Yq8CqiaR+i0br/Q3TnRyXPzY7OZoV7NBjO5ckLHSj7hrSJ64/Vl2kCJ4VSlLqb9tLxjX9nI
J+1o3nv78GA55IJdvJPgfOj7DRjsehkuPlIXYiUxweuN7cT3d92GRYFYVm8ZHi6XzR3nENN2Towa
psuAsIvdh3AxK1gwcXCDmRUKCWQZL8nsstOl1S47qHPRdm5Yfd7EaK3cwZ1RQJ/J512wkWK7vyrO
uAnWMvIvIDvA7tAm8F+04wDbCa4x2oXyDOLuMjhgrZdgEedzMQe5g0za6TdX0OnXN/xbSiBa7p9W
0O+uoK+9jW8KxbJMcKZTOSxm/XJqH2i4Lt4tyMCz7nFmiTofxIw8zgKx8uCzcrKC9icTRqnDG72E
dAoEvGf92ICNwIV0+vUr0+pGXdOT7LRiepYvXmYuqlPf2htFjuu5+lYlQ91+MSvW2LfwKD1NT/Gt
dppV6RRLKFBLa4MwjrcH6wFaS/KG+EyXyspzi82c6DUuwlfqqa9/RK4Nfg4c7+zvy+zuXtr48CAz
W6SV0Lw9gViWZxAdo1qb+NuBTsdddt87BxSeK3ian9liFkP3PMH+E16l/xrfxoV50K7IXkFwssye
jHv1YjCSnD0yw7N2nzuZE16zB0QSjvKkLF/UF/mlP/uP1p4utaTY8ZeZ40nDeqEehudlUxJBzK+T
Vgo6xbfcnd+2+ibZ1eolPHA1AuRxrbV1py9QfjBETliO9fVNYP9Y7LZ+vPCb3cE8CGDXIRfdEKYO
ywoda7bMt8p6pew29YGUrbv70wf6XIKZekdagbTaY5efKYLsfMt28TUhimHeSoV/Zy45g4NnBp9X
09t2mP7kHxHoZdOdVoeDAesE6sepgHWOiHNWI2LJWiu2zlYyB4XNuvH4Mi2BVW/ULdSbcIvi8YKl
mtP9xNn6g1TUBWlT8deAsPu75goAeH8AFWnfx9uaSwtg3134Wn6aL6K7Uw/JE94b1JAo4s7KVbnK
rnblgAWnIiCSpGs+RTBC3nrUQ1g2LBuQEyzjqeSg3oJ3woPmF/w0SASDCoCcc/PIEBsARg/4fRQ3
HhO+K5oXfRsf1a241Ulvn+nFpNIYM5S8ejMC2/sQjxAkL8wbDspdSYdXfJn5y8Y9Pa7pRV8PLgW1
o15BPBNvnNEMC9aSs2bPW4JGBXQrbfnSrt+FK2E5ECwYXJgFv+anaAc8kGWCc9ALQVftInxCcPlA
mJ7bL7GoXfj7vkL/SLdhi1d0u1xv14uUIDJmu6tw1S/HZb7xdt0LKsG5OlgfX53t8XHLRku7Qt+J
S8r1ZO3mK8iZ/gJkax/abw/RsbqZBM3PWt3hQA+cdecR679rLjVwmmDL98rWfAth6aJDZL2pV/XK
2T/vyRGAP2XL98KrcKscEgYQsO6fkSm5H4XjqSxtFZ5TeJ+RPW4eXpvFTqBzH9wRxeBQaDzu+Ejy
/tZ+ifM1lmU8kfHEOYI+EUwG6jM+8mB/y9Fmqse1sUkOnyg7Zwp+YNfb9/X8dl0fSPgKke2u/eXu
/e/XP+3nc/I3y9+sofi+gFSKEVG9z/LngxK+zTlq2CRIkpS5Qsk7mHutBA5sgsXdLH0dyL/j9bAF
4MhzoTmDfH6be1jzPrAfV4+XWWgOas8+7t1HJJ/aiinzgt6ngO601g5fn/1/stBBsoOShohRVRK/
ghr/+nyCexohz4+Fzk8P8FuhY/xC+ohsiTSAxK8GoN8PKJLxiyTJpKGQVDYXGep3HSOd+Sj1kcI8
V2QM8L8TivQLZx0UFHSSmOMi+fxXhc7P1xfTCga4s8bRQOr0Q52D9X6UMx/Ag1T0uE9h8ecXSeEO
lj/VxjsA1AFzCDGw0e/0lsUWJBM8tLG3o179UKAgTR47WDT+w74v/3xw4rSnc1oUmTqjh/3heRF0
JmqR3svAvPNbFteumHirKdYeBiQ3pdwfU71bZKTVS+ENtMvTNNaH0Fv3p0m5j8kvsCaTphF+515b
ekq1jxTIBCrSu/HXa/yvZ9B8Sj90sjhC8vHqfIwqB8YfjniDTEhqH+m0xsm/CKUNlEeihM+T8Sxh
BPS6ki7ARWuuibUc/Z1aMHGAyNiZ0KJGyVaAjIn9awvihIBUrdgVKEb+fg352nr86SkaNP4otiUu
JvWHJrgcl+NoJpK8CEWm04XfHmXff+sL8lrQz4j9uKt71GHWuwcVSh3kx4H8b9uiWQ2cPiO9e1RW
2aie9OgWZA+y4gRCc20kEPoVvBdZ3KQVe506Ebswkbw6lv6hgFpXdzOSsFm1kUDWA35VC2CWHgJU
zNyqZPZEgphENZPxXPzWDcxuKWTg/WKjW2Ae0xedPLw3ybRWQwVKFnDBSh8fKlBKVcHqDdsHljXa
3zg++KW1LHztXOeQpGvs2n2UUL1Y96N4G6sCtzgqFiFfGMm1Uqi7FM98NtXhUEGiIASHKq8cxA4i
Gb6XGDDwJIxQu0vv2estbdVH1B1ZuEyHdz+QESVlTlRxzSu1ssqHj1RQ3VxO1nlXOfwiVx/k7VR9
aaTYSZrgaRh0t+acsbDU6n6i8xbo5iZPSs7N0V0qbznOvP79J04H+U8uym/WM+WHbSOO0iYzS0la
aJ0nrzohZ9Wv6scqVk6pCNyumszc6b3IbXVaBJHK+F9uMD6ZwC11tboC74F0QzhmXZOU9jBCk89l
xTWBeXSZQqBQO6yS8qXXhF3uA6Gczg0woz4FogdPlsYdhTk1G8kRZX4Vo8qdgII0irTwVH1pKB/Y
dV0tr5eToTuJ+DqO4aJC2lfEObZufFSSflHzaNPH5ovli/VSld6EDF2sZvof0ZxGLyXmwdfJI4hV
hYoTJJc3u2paDckEtM7pi+YD9y89VyxmUp6qbmSLykFr96pYn0ux3Kta+Soq2d4LVOAX3WsVKCo4
2u7Rjz2Hlg30WX2ZZAokPI4QEl2U1J5EFIxTuZZ74xZUwd4KOf+gzO1TBeFbpu4J+VrmSU1DR7zT
dShbrWTSBfFGqiop+xBqQsDiQFoO43FKDEaICaIEvYCVop8FuT36A5xKTp5oDwhlLJSKaBzL1aNw
3QiEw3hwRTyYjbYGXjv1Af03CiyRDuAE0pDE20ztJ3QaCvToaBbxvol1txH9jeSH6yBV17F8LAWJ
DyDIFmkcr4yqeNM7PFS9iKq46x0/8B7VMXB18FaWCuucdEqc/+SDHPMi3aAap29sKraf1h+xcNHT
u8pa6wklsVGdI+EqAD9S1aeYj3XwMoF0oHqfGjUzw2YSIG5IT4xJDiRL45tOFwLFV8QqVNJlp29d
yvKi1fmxjDGcTsgjF9qg7/UiPNJYctOxpNuzjUSGXFyTwti6amjso7q+E2LzVRGSazO2L3FG1kTA
FpZYldNaXERj8dqU+n2jySdJ7e+CEWZ2o35aeXmQu25tScOyhbPVZ/HNKCEWSeW68vTdZNUIFotH
Iz3JLdLEXr0pUgvCVvQkDOkIvNM4QGVC4m8RXQXTpICCshOG58r0Zs0dmQe5MqfDRBPggWRbChkb
UkdGb6/Rree4AKMozInC1tATetZFR3EU8W7DN0LaokmHQgCzzL77JGWUtH4AelRd1zVXtRC+xh3Z
ERBLu3x8D8AXNb18CWWdfMiIHj7ThZhmtmGB8Bi4keV7SynXWgO4t0gT5hc1QT1MFkSSPw1BPXXp
uJnUkMGID2ysXOjJSYyrXQRfvusQnpqQjm4ZdowhFlyvihQufuPWTlHCW9A5XYJdMncHrb3LBsHV
qnBtVVZrlyrzfmnvySJxMr42XLSucr1GXQ1tBEghET/NGrBMzz/xMd176XrSpe0wcegTSU8opnUn
3ksZ93Ch0ANkH2BSY0+JdJ08dvjQIKwMuxo4YTI3i02eorhSie1oAhAJ8nhtIW9oZQMlZLrLo2Kv
WOnKRM4YLmtd3YaiuZAtloD4ZAgFs9vuPEnaOulEFnerXE+1/CJpJJ/DFS6fcVE8pnpFIS5/lIXo
hixvXo9gk9+ZwLT2czLWUoUgeCnYZVr+nqP0Ss1Do6KhFJpkJ8X0JfuW4EBxUaBBiAHlDmPBGWQE
BZx+YmQIKSO4p82StChiTcCm3Xp92BlptS4mxQLm2mynQfsg7ZMb3ywWcFzXPTCqPhHeVF1ixi7U
m0kzAFtAelatwSFmE9Su8ahaMxtlyJfolPUAd0XBQbB/TIZ6b+nBckKTrcndvpUnwpINQgWigfW6
QUacpB2qUEGDSyZNJDYNKG1D0WVC8oqA3uV2bpehod26EZ5nqbz2XbvtYENrXFO1inMvFJ+LrGF1
ak6T2S4T/VlkM25UDJBavEY0zoBr5GDoHeuK6Xxj7rX+PupZcDs+dOkS8y5r3lPo5aug0w9xg2ga
W9+E/ahS5li52NZTgLEaqdgxSLmyzQ27xowyRkAiSuVFTeE00M/LHbmDWJQCnjrBXSO6XlArFOXT
Zsx7XOet8ZA1ae7Qmj+VWcM2r+uwjzIdCMjgJqwMaRO/RfVKltpVUpuuYnluNMr5ctC1fTWv0VK2
TBj/DJZxNjWYvX0LUlPzcOT0pFURT9LIq9pKnbLzyLyfZ6t0NJGdk3uQn3XeXryaL//dcxhDF40Q
VsSmKiItKtW/PoeJRBtLP53DfnqA3+ZENIg5gs21+q+G9j/87LL8C0Z2IqExZpAMx0Ht24YznW+E
qio6V2U2w//vHMa/mp18jLRQncxch39zDuNX/FChm7LOCcLEas/gaT7vfau7yRSjEIJSi5dRjydb
HIb7SbSuQaHuu0D+lKaHrAd8FVfZr1fGX55elD/pr5rMwnjREqdK3s4ffvNUN1ofFm28zMYmXlmq
9ZzB63bSYvaJyPoXLdgPVXUBbQxJ8CVKdcKNAeNZQrpXonHv1+wjtboSM84yrbLvh4A4OQUJpbjy
wjpftOToCQhQtSjfRmPmjqj5Q3CYAeYoXjF3N7BQKDpBbSy9FmpFDglWHdFyJTCwg8QW857JlP6m
QEkzk6lzowG4c6ZuGqW/U/30UzCBxIxhBIlR3UcQDaUYW3sww/gyj1oU5qSRHEZlOMUN6QFeWNxa
rds2lumETXKo/BjYH0Wgmpq3SozRrTfhk8HiH3vbEcQylrL0mvfjxZLGBexsZ8qsZQiq0bZq3pQo
ZWRkrEAerEZf/cIc/0EY1Is2z9UsgsoUNgWrvWDSoMFZx89TMzM4oeZU2WvFikkY24OkNp+TJ1wC
Xzq2oQEUVzfdJPkIcvO+SAzCBrovjcz0fBpHbyFUTbGwkuAh0EAIou1wrSzbQ2SlLmICqE0i+229
wqK0ApK48bH72hLsIfg8zWLCz5YKsmvI6JM5IMvmsA4alc9kQOsLlt4K3aKLtmoiOqJ8DCpeZr8H
zHSMwzfwDgs/FBeNbmKkmQbb8IXOlrz2Qy1h60xJRw1OOZqH2dnIsYD2hneh/3ENcd3UhXGou3TZ
x8IX3dDOSfpi9sJjLaLsa0rRLjnZ13WJk/SQN3ctXdQJLFpL3kNUbYIKnR5UBI8wLQrWSNvmrKeN
eQwnpGSCtRiNE6hWu8UfWDQd7Ht1YQzmZ2q5QOScKK2ejCjfNZPJ9lyCYM8BAMRUuNj3+pprOq6Q
nUz9Jg3bLehvgm8eM/3/c3dezXFba5T9QwMXcnhF6NzsZjfzC4piQM4Zv34WbEtWuPaUH8fla12X
KDWbJHBwzrf3XpuI3fjQw1W2EF6TlV9uwmE/QJ2Ov+j6elafOvMZ4CBGmnVEpiT/wtN8G7BhTH2D
VuAvYfQYwijRS3XvG6KdqsJrnmt7uZDfI71/zTkg9/6nLDOdDJAerZDNKc8ypcqJxlxV41AbogNT
kkHxrHg9b6FSVC/JtcfCTzf/RzT9AiqagFexY4utn2ZyPKJ6E1Sgu6vcqUh1iVGyLzmIxIPpwXqQ
Y93V9C/qkNFf9SqhTKeZbriBhDm9zL5IWr1Nx3vOSG45J6vZeJL6aZVS0lSGkCEL+VmYnugEwifk
WX7h1v7Rj5+YIVrYu2XNq0jFM27ifjpNyKq4PFaBeJMD2bCgN2DvaVF+K3YN6e0sihvNCm/GMHMD
g3ab7iPi1OEPeyligjm1BIcpakPcFYZX4N90i7Or/s8+GBULhzEt16zWy6wJnfXvH4yKJBAN/GlA
+esL/DmgtH6zCHeQWNQMlU+yWCS/RTxwXCySKg8lHk7LEO6rEiv+xlgClBEpX4Lwhs5n+6rE8iGd
PKZBkTfNXksk/V8osYsr+8cn44/vG3jSD09GqxJKUS8zDSH2SXSeIIfbZ1pHkES9u0vivFnO2zLT
lmw6PPn/9dpa0aCkHGePIkYemSs0yRvv+eb+Bpvp/S5c0zW4k2/clxf36XQKVpuN4H73vT7/qlnK
yv/rPf/0TO2rTgyUgff8MN3i9Rh2ZPvAyNnh1kR8pTBmKxivM27Q2t5Fro6EZ9CyU3cbo1nD2S02
4aIJ8Zv3ekdt1AvYt33wGXyKOqFI2zxSXAHY5El9QbAlKl/QVpfKhyf3qXPQJZ6eIvuEV/VEpIQd
9B77NBxHHM/LvI96RNE2nHnNIgptHdZFkzIkcs+h9mJc8grlp7kSJRGXoEkAzJV+xnNQbUPbQd6A
SLgXLwtthRSMS4zCW7Tha/YGP96VD7UNX38D25xgFsRN9OMzO3LTFle9d+D3qCpt7VOxBqToolus
wKKuF2N3iZU4DJ2P7Z3ievx5XOaueuX0feh3Q+CtZTt+RNE5b6nl9JD/bt8ae4vW8XbIDtK6eoq2
rXcYVvnrzUV36T51i2bzTMvzmjFHcMOFUn3kz2csb0/8KWk9XoTXloFr78jbetNuTFfdqndVbMO5
EVcCGtlnvLuiG1H1AfAjcCTPREXX1j00DNRbfq0Ot//dlQgnNfgmAkKkbo1/BmAwfJOMX1aiX17g
z5XI/G3hQpEgRidZ0FLftuiSuXCl8PxZEp/3d1vWdyvRkniTjD9SaOYSbvhuJWK5ZGv+h4byb8Fr
v2gl8LUMzgHEMdGIsI/9uBQ1UjWMEHnRJCy2Wn6G4bEuDphG0yi4kcpi1ciF1x9UuH+qQLmHdtCS
6apAC57GwGMAOvSevsQ2b0dlk3/pFhFZ2OrlsAR+D/SWlL5XMnSME4kan46kbL4hHwSchqqiKVFL
O462SrYv8/el96gc3JC9hHAbIy23xlXkncQqY6C3uj2HBexZr1UWjvlD2j/EDAsRqPPhXdEaT9kF
62zYwpnqCGQpJzFDAN4ze4e0kJIdzu3pZMFRMADiyDR34giIb6v8UPjvdZq6GDq71z65HxTRDY23
RoY2/pAmh0TZqZ8mhn9pK8/ruXuES2h3OpjnY0+VJVAHaOLTjRmezW4rts8CbyqxHnTG7wEVrin9
IasRsEUUeLPJPHSZQX4yOFPiyjbUdRI/qDm7rGSn5caWAX0bHoaX8Wo+5M9j74TaIey8KNsEGScX
W3y1yseaA3kmE6bOL/6u40FhMTHht+veS8bdKG/8aB/NTz7JM4lSn6DdYG8p8OMvo1kWg2dgG5mw
G70xcx11xXyMvVi7axLcaDTUqu1GXiVnefUcnVnu0oGiFMoMKOthcpkTnGkoE5LSnXacznwTFX7E
DFsRpv3xURWKQ8nbw2Kbzx6fc6CpiUQ2eyuaOdbULryOjOEA86jtTqIDeRfd5Qug57CE4XCLNJte
8J71t+gu0byZjXTotp8mDorZIa9IoFeikrfod5K0bc7FJHo0UjB81TCgmM2JpI0prEv2ru3JvwMS
0pWr1r+rmntV+qA5fobpMR8VxLfRS+LbUTrN5zFYGfKxKASnGKmSLoVNTkWBAv+rFR2VzqyZPBwF
r/LaJLhuaPVeJzM98Tns39nUoqekF7W5jPJ76l9iBn/1KN+0mlMV1L4z4VHc8tagpwB6bcjgTt6U
huczqxsMu2fOVvobIbiUS0eG5arh2s2gmWl0E/kLPtR475tj+W42yBMaqfby1iwz2CTl7WDtwSUA
Jad2ZlevZeKhYn1dhvIRF0Jq4S52Mo0ZnObWxv1Ia7ZKPpHyR5odfZdKh0FGQNce52Zy0YRI9tUE
Y1qy71RRuLPge3UlelOgc5BjThs63bStiolLP3XbqneC8b7kCvPbc9xRC5qCAKh9waVqxkQUeURo
2XQDk8YBoG1R/4dFeDyGlkGS9/fxzzKK+Ps9riULmIl/2uMC0v/pBb7tcbXFOGihshvsTBeR9tse
F3wITsRlkLM8O75ucKXf+KOK8k2A/27ys3yIrhHS1jLzECiI/2aDy1Ps5x0uiRDYGMjHJqgRhk0/
PlboiQpqPUN0BCghvyabpRK0cYjRNUuWbra/UHFg3618t97gf/EdXZmcgK5n42ap7MYm7JaYhTky
7alndSooaRT60RBPnbcNTjChxlzZebrdO/ohtQ/MdOn11SpHwhOi2+h8e+VirqYrRddLFO6eJnNX
3IMnpjs5WDWg3aqN7ww2xheTpm9HwSLGTpwB9Qruojefk8e9CGv7P7shWmwa+Cdo0MQnKxn8/P7h
stUFPA0/X7a/vMCfM0vxN45dS6ZIZuvxPYMTEq2yxFhxypJ7h67CJ/3ryuUvaKSfDEaTf+Brv26I
litXJIUEuYx7YbG5/IujGc79X67cH974zxsiuVKioGSc49Bgc1XD8iFnmp1kZNbRNr1OQ8YTukM0
NDdq3GzNWKLuRjPtZghuBqlxU9rSY1jMqoIXXWpuUtmA0pkP+yxeJNzuToF9bUvAMdCt+5U6zi9R
4NsRcT4EUOPWQMuo8nkfCQXhvvDFCmeZfplBPuaCsrNm9BOJ1iNdMN+SueaBGxhuPoaKRx9OZcMw
oxHJDD/aonwNQoCYobRRhXQP3J+SkVh80MfiRmmEw1Rk1yDXVrrfOG34UoXTClE1tTH4uV18jOTw
pIztriWiEhW4QaNcPvlRtqaTzAsn2kviLLkZxKmiPMWQaOyuMCLOYAJMybQnOkmFLmSYNFICEjOI
jZrhsTCFt0ShJ7yaUDlGEOwXyYdbGDZOmUyrakZCboZjbUSeaj3MjDXFTNkgZhzidrqvaLyJxhAo
6mjDUbyMQzm6ajXuEjU4DYZ+5wubOVsjLL1Us3k0p75zhWE60hiGk2aeazdagIoMB1ZKG9wnk+Jm
EZag/iWcpj1XIyUWFVVdaOx2TdYGF0W2n7XgOU+bYOUvzX7RWVM/xu6Iuxz4yWPt3w3Wo59va3Od
RakH5MxO9IIxnLaK5Fut36TRPV1tpyLS6DmOWJdGePwDiEIor7ZghuNJtIrSTfwJZGWpSJt+zA5Z
RAcDLlChajiZGcAMyIlZ/mXkTJwP24bMQ1nxEY3OHBOHiOavkqKkXC6C28JQjNYQSgmz6t2fZIqQ
coUiIbbFXUAVQkRrQA8Bpe75mU2lcqNnIRmk8bYLc8oXjXVRMajtRKRCqeOKLH3GYGKSHCY8Hnat
TitBme6Sqj/rY8dxm7yHGtJh1npVi7m2AVgkB5TUhmAouiCnZ0gSNhrF75RAILarz80AlCxQlQfG
4rBOezAHuZJejXagpsT3whZJt8zvjNH66EWAer1yLy5Se6iFMdvU165nt9o0ET0NDOV7mA9d4csP
Ug3PXRKSuyw1HiSshVvmpbGjVhVOmM6E15C8ma3UrmJQaP/ZNZ31FnArWBFRwWW3THj+fk1XVUGy
/sch96cX+HbI5SHP7oHnBQ4/nHzftiLmbzqALEKl6h/LM5/065ou/iarvB0mf6aukcX4bjfCh5ZM
6XLw/ReL+f/YhvAlLxFVmC5Y7v5Y7L8z2mtW3oq5XGLDoK2gW1vzOdJWPV0OI0IKgejQRUEAChCv
R8kt/MdhLep7cP8ES219XTLRmTfUDccveLOkeD1Mm7JbV/hQ71vudfWGSVU6XNsZqyG7Z3wykMd2
mA1gFm8iuICRPb0OwbbjfwuaidX1wK8tG/t6TSAzHPAjrEWqeuCJIPUwVZIORvFW1oatjCfsCzZF
d/yL68smujhrfDo4YU7ROUm66jhRoLRq5A9tLXTC8t1SGi9RPufBlU+c8gKBit0Xn/nS/RBqaOSX
+l4GEmVifbLYvBf1VXzRtRcl2Px3bwroQkTtmM4QY5TZPfzDTQFqDyD+TxsddN2fXuDbRodrmJQe
LAw0pMXU+leKT1JUZFvFBGRqsB3//qYgg71krplC6dxK3ElfNzrcFOSH2B/B5TDYC/0r2Dibpp83
Orxx3gUE1iW1rP7uVv3u3iDFRJWHQd2oKb5QnXey1AddpqEuo2RXPefmR+A3twWK4BAh0oVBcRhV
Y69R3pkBDFXo+Cyzvaz4FLP460pqb6WlA1P3u7vC6E6VLrpzTl0ZA48moZJkXongtCgS4Yljl0L0
ktP8TMs0QweULlUYbpViMagF0ZEimF3p69dBGC89HXmlaa7GKFwFgvCcxbJbacJVnJ4HwdqkQnYL
eI1OGCarOrPaIHCrRnqI2aw5YtBvyr69BEO2atrcm9SCYStPpJkynrRNL3pK0I4ik8x8S015ZY2K
R/3nI226D7UCiYfkLO0/ptsaSGU1T8y2GvDdHcK8RTK8jNKr0T2FcbhN4Lj21mPc4qQDDdtHtS1r
I4VPJT3XmDmrK6VtcRA52rSnczVS0PM+60lwRRxXQMv4TNImN7SXJMpv0trHrTMe4orzkNF4Eo1E
+NNeBb27xgOz5do8lkn5ME9UQKYqkMO82aQBIzuapcTKXDCkCgEtFVm43UpCfpxj9VWHCMrXHDDf
G1zVwI8Dd9LGI0d2ksHQRFeiUHRXcyl/H63gmGDn8P2WmYGPmfQlUVRcS4ZTGMMqg0HdFPlTHJhu
0m0LmkOUMntRZU5WdJjj03IVE9OpPCAh0gZqdh1Otshp2njXl5eYDV+Yv1UIknGttnaR9388k//W
AfA/L20NwpfGmZbLe/n4d5e2XnVSJVDA44z+fKc1MC0SBkT/4SWO5CHDAJ60C030n5c4UQDn+csS
9/MLfBtBIHwamoWfBPc+ytnXJQ5yBPZxKGvIZppsLkONvx77DCsMfg9CGzK5xt/5a4Xjj/MyjMt1
sgKsmP/i6c+Y5NcV7rv3/cfu4LvLIO2GXgkigFKjC2nmZSGddN6S3a0PEnGuwcOp5p4YTEChwbRB
/ssgiCe4V8FNR1t/6G6+LB/sSaIIbAcIqWhP7uCp63bV7MYziIlsT0ESqazj6qUkFKk6Z+3AKJ1U
1/aOEQdEhN3kvRhP04o2cpsAS79oPHa7udwtOWcbQxdvYvBcUjq2+wJFfTXY102EDAXcy3U2CaT0
3dW9RX9aH/dPx/jghgf5kj06IAbYuiCJ0Y9iS1cQcNsJDeu2X1UrDT2MGbG7U7w9L8bIMbE/eedL
gEzjDRebYq/eRGxhmFHyBx+VrbJ1fWYi2Dn4R3RelI1kb9VhIwKRh1rEDBTLyGoL0sJOH3vyOXw9
gp0xxalsBEx3+4I30bnkLt+y2QalgzuQb0O8IrlT2R/MkN2zJJJJSxjLo5gBG8UvuMcwjhcCQ/6X
yumBw+juh+/66KCX+BR42fpibjN+s27sbrt7vjk8ovTfzOoavrJ2c1k/PqO/bZ6fH1WXdzZeSm+8
1bc0t/K30PoYFiEP7mCG3jM5AvzM5zinj2uD4zk5vNbeimRXI8c7qC69ujZGa+bjEu8VfB7T6sPo
PPMFD27reQix60cITeHmClpyy88rcpkeba7lWnyc7B0eN7skOc5H76mj4J/ZeW697KCfioPdfi7f
Afvw9okMsQqpp6E4aUmvjR2+Aru9F23nJsJfkez54WO+5YoDG2W/ZHZws89sWibqDxhv4qY+hlzD
4o7fhrBGZrTzQG/yXzAcNqmDMjyuSZlTur3EuLgQerd4kJ6WMOK+sz9v9+/8B+CnTbi+XQomNunR
cq8bMEV8S93/7BpJhASPHqsPAyi2gv88pjUEgkw/rZG/vsC3beCymplss1jyINZ/G9My72IlpPtc
ljgI/XEA+rpIMtRCiJQMWjWXNpplW/p1kZSW7BUTOZMZ76La/ctQ+C/Pyt/fOExLBdlTwd/w47MS
CEWLqidb5Ggq3+1QPvSie5j1RrJbcemCR8kTdC8xINqK8bvmoz/ogWRjHccGczKT4jZH6B+AC7QF
M65MfAra7ktFJM2LEYcCTGobSxUcPaYmIsWIHDCMjbAzpzWsRiPPILNUK1IagPEblhMR8WCsH1Nd
JfQk3BjS8KAJyqVp5Jbwovnhm8VW0VEZJA0GbScexLG7a6X83IrXciKJNOXYwT/6AtRtWdVumc3J
Ni2Cq5+PLyqJJK+cFEgIrfCew+YfKe6LJPOAXctutXpd6sa67/Fxq9S97/OZM1yJmckWrLpGH4Mt
h5k/a705G261KLQV/UsG2YaMA8Bi7Uus4eruz35ZukOd77Xq3pe1atPn4SXWakcTjFWuna2hYqvc
IvpN8UfZzWuZiY6VjpUdjDISZSi4GrRolU1Uy7ANzgveeTNxxwJQgYn3qbGxvhxHEau8mmuxp/X3
SV3c1Z1p2iHnYTepy6Xkt3b0keGVQuIVAzddbfSBqlj+BJXpmtRHu3SqHdMPXkYkxtwkzz9lh6hQ
t2lpfqmmbK3L9GrKav9oaOGbFllbXUzv1YjO3A46bxED6q9RCRupWKo7BcGJJOU+KHrPikheT7TE
jkZDqCqtzukYb5UepwjVrXMSkt5JZpyC1UCTVujPzDV9pK//6grEwQ6+LHrOcigjQvmPE3ed9IL4
08T9f7zAn7s0nW4rkOqAvf5ETHzbpem/4THgRPmdOeGvFWixDUucNXUFE9Vy7P1rBVqCd8tGDdfC
v5y3ayx/P3ih/njbi/TEwZc3uGzivtukzYIFxXoiPJBRBKvFhKnxIkpyvq8NxQsKFMaxYO3oP/I0
WldzdlKALfnowVqcvQfDQ9szE0VyZp4d9+JRiy4ZOntDNHKum1NHm6SK9UBgvpNp/qVKJsMNg/eQ
xts0uI/pA3b42sn3kGwwhS3Oy8JRjHTT9cqJPguctNVD2I43fV95xqQ2di1olLM9a0njTL3xKMYf
jaR9ZIqReZEiu+EkXNNY2avD4AmKBeW9mk4cQiXulWwdZNIpHNuETghL3jX0RJBM40ZthQVlDt0G
3nhZ9o+TRm/EZAL8UpuInd74yucvbH30eecBXtROwVUxtLYlpDdyjMZs5jF6mdTfgu3Eutl7wTxd
DaW86eWEtvr+RkuzY1qXi8ZPBieaT4wEbmQt2Cd+7nXUzCZ6vS46zS1aca9PyTqs9ZVRd2vyatvE
h7hqfhYtc9XPpXTYR69W1WefkoZlSiWHhluapR1xxPXTh2lGRqNA1ZweJGF6yDXpNHSzmzTx3uhz
V0Y+zsrl8I/iLFeOkL1lFsPucL7v68Aj3Q68ra5fZHk6Z+DtlQKzWDtE3SqezLU2BSsh7TyCKBuW
MUfUCfj4jT2JxUmbBsIQo1fr5UZv1Ru/7re9uOEBda0bqPATuYWs1O50IeUMqtzK/ITjpIKM6HdI
L9lONd6UqdhP5r1Uaycw42sm15+RxEFbMa+d+CEO4bFJimsi6lctTZ+Y1FD7TvunDEGcdz3eVXqp
X8t6rL061dAr5QYohrFrBuxjlW55ggHOpKnWEx4Mv8n2Uldfct+kJGbYyE3bu9VoYRezaAao544d
dmVVq1bF79GedQ71dBBCPh4OI4kNUVgA+7DaE3vq4kc1famLYhOp9SZYrhfKFDB8+ULv+KHiGvlZ
LjUmF6pJqDfFOaPiyWOG9UnH9+xkLawJsd82GsTpPNlXMNYrDGRje6QpPMrblW+q1S6yxttYbJ2E
V1RUwVWS6DmRi7WuC0+9GVEPpS1ApFo8Rh2VDVKIuqV2lDsL4qWaOF3U1gHj+Qp5JDfN9w4AG2OS
/3A4RCcsr6nweCRaCf952bfIIy2G1R9pRL+8wF8bT151QX4hpy5Exq/L/rLxlACIoZnikMUc+93p
HFbYD0ory/XXZZ9wCG9yIaB/Pbj/i9M5UfyfFv4FX8oMlIDGwkUSF+rk9wu/0UxCOTYhvhsuAaRD
EnMKE5tJumsMoOHKpWeD6EmWoDp1Mh0lJQNRGnwpu+k1swIXUU1ezd3kBc34YojJpbH6raQm+17C
OdRptxIEEiGGQI49JTDjbaop4ToUrNtwzNdNPK9HdT4JAUSPtN61bbWXe5/ygPao4xoyGnVdqXhi
CAYkSQKbX7hS6H4zACk3pnIXyPmdpobHWXzWMG0Nc/GiGNFRmyky1kyn07V1rrD/YYWL5ewhESyX
3mub9Wuk+0e99YXwOBax2wvWPWnmk17LrtAQiEym9jbU9YB06vDql+bK7FnyhgqKKjkVVyYL3ub9
Wctey+hVz2g5qdWL2Gf7VCb/kJzGsHBJGZ4tIu+OomY72cAoO1dHIJH2kMgENGPOjCyKZrSvxHg9
B81TK2lkm3vaeBTloeSeT5u9kAX3SrsA3hrcZDQrhZxWjq1fXsq+u4ZKfR1Y/C3IlOQTQrsbhFtc
eG5hjTWxG9+LRxN8kBFWHnOik1EIx0wRNumc8sjUtjULYS7xY7bowspA00gSB2hCx7n8Ek/dXi+b
q5pMPegGekUoR7e5Kmk0EteBvEwuCzx6Hjaovd/TBc0h6ZxIMqCqDFe+MevswbtgPU+UTYWxhKcw
T0w7nuOt0Zuso+VAATc/Wakr7lq1uvomsNle1Mlii8GVRvWnTst4uA5N7mrKHZEGd+rMbWkCazQT
+U2h/oVAk3KrmdZGTY7/J2wCruYy5WIO3jUO90v3eY3eq0m2ABWyk4jYJsnaFzw/UAI3ZoX/faP7
tyPPX20L3E2mSDvacj8jxv14N5GFZPo30jJSLulQsAJlSdqHg5qTy7IbpW37//3Z/vU9i3KcBG0d
vbXfL5LAI9iuiixAf693HqksG6KPtyT6+N9/9c9FVfkNXy4CjcpwmVg3i9Y3zxVsc/mPsAF7Wg7s
X3fSym8qJXcMAGizQAxa1J6vS6rEQryMKAGsG4sO9K9iBXxRv9iu2K/zhTJ6XQ4SuLl+vAqSoprC
0R/RF9lwttFgrmKjJqslJtQLd/UjpwrZmaz4jdM5oFUlvqdrYt9XemO3/afYQqfyG8rntA4YdBgN
ntXmn1GmUaOYZQ9y3n0YckBzeUhIzFxOz2LHKjNVBjlhasOnwNEalPg4M0FMVVBKigLuAECuXlc8
k4m/3ers1edZgTqaBa8cCZmozarMfiT7rCPMiWGOFbRUO0ptaWEzdQz9OdvJUk5iz6pj4qVjyV8e
2HpY0dmM5RGrPwfflPS/QgFt0uu0qtNAVuR89VP9OsIpta2swNei7Ixq3NdlQm9615CRNcvG6ari
1tIbColSTtyhpB5Kf4VV/JrgfE2kLnaFQqDRVBRu4eE/Urqe2aMqAV7IYt1Jx+iCvuE7uTlWq26K
1FWardTGmtln9aE3pJO0FuSaFamOrHU3PQcFG61ybq+11lbboRhJL4QkgqaO7qC42gqReQ90lo1X
Mulr0/poxzQ9KdS4C2O71Qvjvstj46bIrFtZe5qVYXrIcp8n1fwphzo/ASlvHL/s3rMZJksghBTn
Vea5NoC4NuzlYxMjsK8FHNV1vLGLKuVHIjs8aXrVepUvzh/P9NcTCU8wA/md/pEZWuFG4sA5vxRh
1BnmsCphwjiQare5ZtDf24aiG5gCnSHi7BqaPtrtkGS3ejS6k29kAIS190GhW8cYFLuKSV42kqEy
ihGoHkqhuDR0cvh1WG5IdUjZQtaYmGoLQmuzug9uH2pgNPqPShNLZgvVSRFMcijDF1MOzVUu9RsN
HMymnyVPn8p5i7nqnAxBsMEAo280nMMRdyFg6DRdGWbXw+AZ3GbKEBYLgza7lOKuBX9ctP59MeY8
CuMALJyJWtfroQhdNHCALOApbIIt2I67LFpqmVS8PA0diqmQN6ue4ZKjRneBxI6m4oGGDb67VdPQ
Hdh3OGbSQJrozL1uJQZ1RiPxlWjmG5G4s8wdWMAsdjINNZXeyJM1cRZW9ekSy0rn1O1UemHH9ZIQ
oqE3kdKUtF3LvuFlRrWUVEXbyDDLVZ6U11qnPsksLS9aqBsgO06jqmTeMJSrNOnpIxe4evWskLzK
nF6tIP3Cc20kaG+bhZJC20srmNFAndVUEBj0NIeqNoiHtjnpmJDsfFmMa30YaqdoJSjEcGp83Tr2
ycLIWXKZbdivAktje5PfDymehC4VJxLkGlSCRt4PUi6vomqZXRnFaoRFYI6l5EQ53WRTCwwZS8kZ
21W/1GZNq9K6ISVINk+HTWAmyaUQssTVEh8wbLm0hKlIvSGnQlmLaHJg6UozaKxy92oUqUiWQb/0
LR3xQjX2HuwimiAMfUtlG7mZSPYSsXnurbhwJBGvhSRQhpPLZIjCpE92asYkk/LPOEDBFSo4Q9R6
zvHFyhViQLq/r4sUMjbxDi/UUsmRjVQ7ybdV0kCo7ELySGH82TR01qnTTNS36FeN3r4JuMucbJBd
cZz5xliNhT3etSZ8YGOiN2tlJqkT6KJPaxTf4JwrDGr4QxV1FE+Yo2Hr9UwVxVPtB+xiguhhbqPY
G81NqoTmbow1+mNmKEhi91aa6TVIgn0WCP6qysz+pMUhVTWhOttWX7dO2tIqlownnH2129czWoIo
M7CEAR6LFYpYJ95HVYkOFCXK2mqad54rGL1aIgHSEPmrWoC1nRQpp3LDy43hocxKTpkhfkRhoH1M
XSnqqILZTgu3L4x3fSIyPbbtsDNay22FWXf1WJVAaSgECeLO1auqOqRlHjuBMLGH1l/qCUS1NoRE
zkaoGLoSHvOp/qgKlqQoIuAhmfNLIb/OWXLO5wlGSWPOm0TD2xYJE+tK1EFGJ0gxPnADTBvOuLda
O/an3ugoa1PbaUNW5wPGiV2Y7TuaeX6e02IVNBSgpyqNHLHw2qfcJlMpf5o1X3qoo5fl0ZsP3Nzp
i3lYTUm+qXs8OnWrpa7BhUwQlhiLZXK5qkLbOlWbHdIqLF0Y3Z6VqR3W5/ls9AUpNLmRnCZmnyjM
CTp6ckvivF8ZFVWaeQzKYcO1Om446+nERmCFxnTbNSXzgTLvbuSsnTyx57aOq/u8rltPESHmC92x
K3TPN2uVu1rT110gIcfL/op2QMpYpUCAiBT4LE2tLUT1yJC5weyXSLdAYngCaVNlK1l1LaZLYwIe
1GtVdrVuzugAms54Xh7SYrrWEzAYbsrCU/tEXMkDPaQDGD+miIHT4o5ZpZNmrehw9T0jYR/f95bo
+FZjOtD910FQfSaqOHqGEj2oJSDyyG84u4Vpf2MIVOmWkG7spDFGoPRwEduQXiKxgT9Tdl6WCMT9
Cj9x6/S5rlP0UD2DUdrgY+SpvjIXT0QYz55WtggSRs9z22JLFNVLu6Ior61qJrsi6dWNpVAVP8fr
NsvFoyLG41opurUv+cArlVWDmMATUYFC3ZOE8THCbNtMLxyT00SrEM83Zj8kS1IApInHlZVi1zL9
05jn5GcY5kslbPtRHsb1In6Ic4zCmEbkQsLHchbuxKI1XCmYrpkuPmlx6SWMH92krbdJOt/wcylh
xVOlarb6TZBgJ+sZwPRSCUfFCmbXb3FdUOxq7K22fARZdOmGUYMUwDVRV49CKh5Fo76DvQ8wpGLQ
OqMotA3fQxVOD3cfugPelkh4jc0+8DrDgN2hAruJ6hxVwixIVPrg3yz5Epqk/gOr42wUqF4gl+Za
yIt3dm+kvFuyTsHIo00OH6qmOGdW9xTpyUubKC1v0qDsVkIWDiYyWkn7LOf5JaEC2K6k7liZHRWL
/cMcyi9KIuVeKilHrdd9O6dKcZa4iZtYliiMlHahjE+3nAjpT37oBMpjjFgh+ZXqjGowuax+oD5D
GJBJ1jtCGHer0gheg1m/D62CQan6VBESQtBI7Gwixq7R8ihW3O1jqXAXTZwjgW496VH9JdD5QcQT
QXUxa+/UnrKXYXxpWp4dc58QNg+byDVrrMzBhIolYoUJu/jcQr9YDTkYVboT2mgSQSr0JzluZPv3
X/SBgjArFeuVwt61rsNdk+rhmoFvsLHk7lkoNhbTisBIk93y71BW+GnFkNoaiWynyehPhbtitx3p
taATnwbc6TDH5EoEzCULUCmeGjmWOD6na3lqv0Qx+3vUMO4/q3sw6iLYRrqaMnB2B/zATpTJgH4n
02ORJrGFVNTV7f9l7ryWHEeyNP0uez0YgxZmO3tBCKogGVrwBhbSobV++v1Q3bPdlVVbvX23VWFp
FpkhSMDhfs5/fuEcIwIWD41m70CHhqNYEjYzJWUwZbT5tohUrjGcxgn5oJxkS6Av6q1klrdWiyFS
TQToJm9SQO9yLzltudUHdT9M/XsWDbmvpojwOa0gTDSqL9WQAhiJVdH4gLNIFcAvuipL+xpXqqcn
MidEZrEMVaDjuWuNQy2+ZzNFAGX1x65u8hu5gbMc190jTDLtHOOzDP/sJ7XH22FQt3I+QrQykthL
y+Wt9M00e9TKGfuIEWP33Hwx04M5qxjcFcN90vRP1nRvFYj+7NaoN6PyLNT0Nev7m0aJsCFO981a
C5WlnLiTA9q6aO2+NnhalB7acZFVA3x2I1zzqXU4+rPjz43OhuygDgua0o/C2tdLPUhDg01TIRC0
M7Z4TjBaDbVDahAXqqkVnDZz2M1hLAWaVORuxozMScAraK2kwDklqiExec1IJLXt09L0gVo0H8pS
9/tp0mAb6DhDJHPN1QvjJ7ubZGaDwOVjCPu/cIorrP/XNvlsp+I7Fc5ZxcFOGaznmtKxwWljTFvC
1rpN60Q7tBnpvpW1hzSvNXcwyjGYRtDpnuyPSZ++57Q7Dy2qxqk175pefsEh1H7Im/YjYRQSTGp2
N5cGoFnMPqCO94mZikNv6Jc2xW/PkNSzKfPrx87+qGgKPVnIVyw+AZdhkS/3Y/YgOUNIIZtEuyaD
UZZl8ftcWqd1F9uoaf5ja4nGRPSLjfVYh7d9BJYHK+qxFeNDxfTby9k4/LIyz1ZzzEZMPFT1tqlM
jQuvWOywGtvLKD4ijPdTO3TrUZheaajiQZtvRtJE2eG66qtn1RHy19rtVtgiP8E0PDCvMjywQlgn
hgKcvoTPYHCgSBCHl2KkgWqngzlJt7U2GkxcivqSORSbeRl/INsj11eFQJyP0hAs0FDPNq4oubJ2
xIOjvoyTGmO71CEqXz9NC8ILlLjdZ/KxdEostbPs4DSa7qZYS0lL9dmwgbeUzwcjrI9yzsoZbOcZ
zO7YcVimS/oTC7Pzc3uRvS4qOx52c1fk00+ujzPa0vgjWbnHjI8ydIec+EkvdW7ZYNljrIKOcLmT
HWlbS+yoIa7VUr6bxhEqS1k/h40DWCa3h8yZf2htzni5uKrID02fHLXoUvQVeG6SYX4KGKl30x4N
4bU14GcPqPUjNRGeKsx7NVSg3RioWkWfPs7NU2YZ2V5altrH2M8ddafb6aLejYswt9oUfnLIt/QJ
3CZaalquVrdHtxBNSyJKnZ3jCHDSiiTicclsxdzwzVSTiXl9dycr+N4Z+Vi6hLlSuBGDs+kJpI/L
njlFrW2LAV1+qSSbTlmrglY5wP2FHbnRRk1B2stOrKs3c77UjOYRsRrroSJlJyjzVxoiWAQVpitF
6RzjFGVnlZj3Vqg2ntOkz2WOXGK0rypDQzr3PUjzUz/Nz1pqHrCRe+1K/cPWPwmQbslSbqdLOtB8
y/pwH0+zwBK6D71BriYiLKtwmw9o7uJlo6zC4GFxnCNWctOmyY07eZnegZHxX8iXaluk47Vs4vmQ
6ya2lfZDKfN0TdOSP1MVQTqN86sGijvlELOGnSkAaJvUBDjoOC6UmTjSpmBAOJBIrFmXGdtTLc3g
CNfa06iHujcYPI0SzjOQvUqMHTMBOF1zDUcT2uuksVrQplrRPpqNQAjt2kkyypY2fbRFZwdxlem+
Pus3dvuaJoSNGGb2Mw9566at06H+CMFfcvs8SxTxLbkW+2aUniLueZBUGEMaEipbkWApLqeOh4di
s6HHyw9WSyW5ZOklBZ3m/TebqM8wWag5YBuovV00rosx2XwncfRiTYDvccYLawvjZipXyzsgkyG+
RV5yzmLpCo2tkn4KNI9utB6bo93sCgefmgnoVQ61ctvIi0OYgXRoiShxWDiuFsP2J+4SdrQQ42EV
tkFirlXGcMt1LJtzn970ZnlV9PYWK79zP08wZWud0WZ3EUqf0bzhbp+ZkLsG+ygMMLQx6xYs/siz
NkrlBGkFCMIYi9KTRvgsxWCi0IFcYst0xiNYRKjlp0TmhJHoFajqiSC28/doMl6jLMMrXcgM37Eb
gdqMO6H+PpUldwrgnfQnbDgFNReZJmP3hjHId6Pon3abBzCYR7z6ktTF0+gcqupR78Hxw4THXp6D
FAsmLAFoCMyTVWOEN+E11UwhJdsw4h4iN+U2NcdLJxmEWy1Svq+onbOugqqi959hajd+ZWCmg0lT
ehwbIY7ONRz0ylXl7KtbmSmSUZ4WC5+mBnFYl7xQrf0oOmpracSOSGL4ycT3o7EwJQ4rqqGmH17H
wgJxwZtpgtbCw4maLVFUKRBGU21AMVsY7vCCZO1ZHyz4kE52lnL9QdNHe3X5wuaON4w17OtSNcLN
QryFZemew8iLIuxRpcVAyWbr12S0mosOOmlW7A4cynZTw4ns4rchJ8KlWj4aDlrG+uISsV8wiAG8
3SwSWa91jfAjMldrUZxCY+joeRHZ901f/4RONOy7wfTg0ZySMrFujdh6ihXyDSu6jD68s2fdVfSX
rhGdr8jFV53SFzkanahQj/QVV6EEuRJHpzyrGq9vTeCJ9dNxDSvvmcdDLPId+Fy00GaxFam0UzWC
2OvCBE7BxFMhLFiK8uuSWlZgcqHjYS43UhhFgWbLdzF7lTLhCD3IEMWcVsWcuMTlUEnNacu56mbQ
zuuK9POwNT/MpKQjFLuclm5InjOJEyCe6xc9dMC80ktdEE9QOJUNHCSRZJyc0qo4V6P83TlJxyNN
k2xTCmaDjqOo4dyMBS6lqQNpTJ3R462ejdKI73HfBIZRwaCwV+nAElRpuHewZu0bQUBPeJa4ZgOW
zNOQvdOlkFWAydMMBCKnH6YWhseeNtkF/GIQ1j9HjrYD2DmGnb1z2upWFROAs4PIuadJDZ3+s1hg
acRG9ZX21ilLyjtVGWjiclDFFG9YVTvlhrSLVWk3L2VQWlgaOIJbj8Uvx9t9X3J+dU3E3m6AfED+
2LYS/lcRGfeiBCEerVk5jdHCFJ5EOfQ9+iWcsL+2c4KMw5eq61/sMd1iM1sANMGJLykcd0mGXU+c
XsYY5N22+6uJdC4a5ce+y0+d2e7KxsE85wBWrGEqhqvjaN7M0uecOaQn4y06ZYWBZ4KKAipcCRBY
nC3h/SJZFqYTCxLrHussAaarCnI+ItBXU+/vmzzWAkPqUEXI0smRG76/tx40o7mbs1OhVzst7w4S
+LPadMsaLoJM5SNKvKbUvoyifHKaClltKx/7sgzmyGuqgkPLoN6CY0h3b57zUn+ccegm8Ig/wIIe
R2OA5q3Hn4pKp0qB9PBgICiEL2GkLndEbPVwCjoqjwttLEF0kvxaCSvCi+1LlWIS3YbxGo7NLVKr
XRsS++wcJig6U9ThWjRXT0WCXUKVvtpdeR8KyjdAtCnQ+xx9mLjrFCv6oGPb5AnyV1mpq2NRm+c+
d5qTZSzRvcGcKIg0acvZTy8j8IBeGixy7ZcCwYouwscmUX+ycIBLvqZAVP2LJWREY4nNHCThiaAh
GzVrPNL2bTRjBmOq5uXYjFwAEdnnhn1i18nyJZTp7jPD/tL76afoypcmsYGnJXcCZmvq59rpt92s
Eb2QRZ9VBaxpiQdHntx4EV8Y1+bbknlERdPiJrqu+HNtam6DPsSX7OzYGiYyuAITuKFe7U/SmeMm
JGZHzIzCdT3zhkG66mBqrnboZWMHh/aC8YQKTrah+XqtQ/kht8SzOhJhFY938gTADn8CRZv1bhXo
h9V2lNwm+iooujZtqaabki0cvgu6l+JbSZwWDAnsuVvCtWTNiQOYsYKZ+AqIljGksHoxzsoUDttw
Tr8N1bgZaq3BraV5N9cyYRLxgZbBYEv2QoMjSqvaLTgQ0G4KdAIChFK5sRB7z+kH1o61P886/i7J
pyj3lRHkmRpRoIif3uL8zaxIwwTLhL0Gs0aJk+SQrPP4ZFGw7VOU1zFfsFgtGbWPbXxqBnL40Abz
+Kh2uir9gOATuiGXteIO4cCe0d91VT1h0UruzsjzvtCOu0MSH+xRIyYoNGNXV/KLrHEqFuSvj4md
37Tm+Cqb9WMh4Wye5flOy8bZN4SNp2T8MuXUkqEtC1wKedoRUDSkh9iKm1EcAWRa2NdihSnmBQvZ
JCRIys69qtWObdN3O3k2jkvWH1PT6ahsLU4vBdIGCGBhMfcbOvEhYqonYjJzV+5It58lVWxjzfhY
Jjpn0DpCiDk1Nqz0W81RK6+xAdCzR7aYwQdj1PaLZd6pDDoPEI3wxE8ZVjSRoKxqJ9Nlo3cLxdhy
dhY3MakFomOi1RokJszy+BlSZR+lquM96y+jUZ+qqdRZocVbbhIgLRDvC1z8KuZ5aqMZfhdlJMKN
kFrJo5zwcvE1QQAdTIGDrITjdi76t1LCBXCp8hSmB9hOL1WeTjnhGWV6m2QQkLt8ZsphP7dQcg6y
/aIv1QBLzSH4RANI7kOIxZozit2UOLiZ95S3MiFAOTBqGasPhaWRDdRT9c5x8QhHxE+YNW5mE3NK
q2NEWM6OtLHE/DQurdjao7J6zTB3TdsKv0/npWjQNkzI/FuA8UGv8dGolSeNwtBdnDp0B9G6koRl
qbAXDADseC/VpbQZipqlN/JXep8K12omNxFpsqE2IOqBOhBvDwT/omIAYmeTGvSWuVINlxqGL77y
qYYBUDEHosGapu0R6RktbnA1xbch54TzlR/4hT9IrSTc5MmW4UqyXzSM6MZ8Je1UG27/rmeKW2cP
k9EJd1B6hZNjukul5LPpmDFjlgxtRMOttIcWsiQTuQb2tA8TsjtX6lrDzhwt8DrGNmJy3NKGyT1+
n7EDgVlgJdRl415fsEKW0PrNvbjJqW2DZZU1LlKKDbTC3iK4QZEWowWqAF9ypO7cvtHty6Q/cHag
qFOjY1Mk403HhLNf7PkWSV7kYoYF+VGnXjRC1qVOVitoQPktASE6fYgz/9idaZPR9kZl5erZfZiO
+tE0Rto5Tiy3WcpTJSCZFyK+pGXhJuwY7tzUy6UQbi8saasWhoNr0SVUcIuakGKuHrO5z4DpOIX6
tdST5nHQVs8EnMNBfsqHJA6/I/Vo1oyzHGnBRlyPUGZm+E0UjGVVak/mcuysqPhdRZp4WgkRwt8X
f9ueDTTB4GFaeNvqXL1OBfWs3F4iTS5vpLBqXKb5jddo013OzIgFzL4rtz2KG52pxCA328YGCa7H
mGGQTHYF7UmYRwydDBTZTA+TY6FjSwF+o/KAkg4QMXkUa56bpuOym1kPqiZpOznHXK9Oqa3rmATU
IenxNZKcBBQ/fNJTogFm9VtpKLew2KDWzkXhOknqmxYU0iUzsJ4QTHPsJPOnxriu01q5kwK1NnGS
KqXbDMtepkhqeWu2Br7vcamxtqf4uE4BHa0v4V7KkOmr52YBxCxKTbAhRsCxOJKb1Xzbj1lQVNbi
2gmmrpXs3LWixqyshQGv5VK8g8XhSqqksMeWDWSBRArS/tDrjNxyWX7GBuJN7YYJM3TuQ4LLd2c/
YKMx+7gIzcE8YGgWhXBuFXRZat6usAxnrxYzicjV1J2khFSJ/qWW8JJKP8SkyAfwhROpLuPNUCKK
iyLlWJrGMSqtdOtAqd7UEenCjDs1wGpGqNu6GIVnRCM+t6TVSEXYeWCdbOCBKb/jJ4/rYls8W3li
+DC0JS+dp5yRjXHqRcR+2ZNvlmTSsxNR6NYt4iwDqaz21uQj/LCla/xRLU+6aPH5n4yTGKV3VYHO
JRcw3WJjK5WSupemSXFTBIieVhqOHxXiPm2nm9rA8D9eoojBaY3Pbj/zKWoDp6f8WqenBif2BsQX
3dWswa7Norc4a8o9fLfc783U7wxOOn22B0hh2t08iMOU2qsBvah2HRwq7OpxgmuYOiH1iBkZ9Oye
E9iYJNt7M4QcaLQM7qpS3I4VvOqxYw5uluLYmkymjYRRI9YmQaIAxBly1rgQGiKmfpwt9dJxtNpF
uU3s9zo3fJtCNBDsvM1gECujQqSpZmMGCb3XMaAmP4FOEZ8vyg6OdJ1HsjC1U1LFX21oHMJJYzor
DdE6fr5vDNhyuDe/k6vwY6Y2jONw2Xaq1OMljdwsWhomRYMaNCZM8pxLsRnXY1MaHU+Q0MHqMfwJ
gQoMH/JmIHb4GfAI/gcLyKlkPY+Ns5X76S5KIW+ksOtMGg588UEgWoZ3sxITBFJgdaCJ+TOftZ++
T6dtGGuxzyjkw4KeuGVfgRrP1AFqwImB8KZJaJHiFK+Oqoe+N3OWwHSGx65lBLu1zBum+DYs+6s0
cejYjfhKaoy1LRllztTYByuNP0yzOuME8abwCraSVpkHOlyTEo7dlx5aDHuZRf7b39W2QJrZ5smh
JJs7pmZs9a7e9srQB52Z3suVYMM9LHpiEbvEBccXn6DIrPbbGbppBtxb4HaWlmzeunknV6zPbEZI
ELF7GgoUdLkh0EUOU/83Vtq/FT92ij+bsi1/uv+5fttnWWE5KKLuNzbuPz7b+ff+X37B6SF4/PUL
fvcD2//12z+LbyJpu/fffeIXXdzNd/13M99/t332t1/+96/8f/3Hv/OYH+fq+7/+R1W23TsVzdfv
+HfWKhJG/wazDknMGo/6lyw+G/f8X3Uxf/ID/q6LsSHmYd4A+dhWjb8pkf9O5rP/E76yQh4rpmgK
EhlEKf/N5lP/kxfxN4Lff7P41P/Ef9+AemlzBv1m9PBvEKP/xIBKNvilvC4Zeze4hr/n8I22NJW5
LWw3YY5nFnEQSaRZIrV30gu+PKhFUsJaUeFVGMpWZHp4c2zuFscjEQQyiTyZb1iTZIeUWfnC4BxF
3zK/VfZtwbzJ0vG/lQEjwkvE7JtyS80wssVjfUOgStJr7wmwcfBPTMo/NQ/mJf8SPGsY5sqaxJPZ
RlL0+7e0guJKYpD2GJLZZES0gUnyOAzz3talXURNV7iMyObEg6ElgPYI9+j6+hIttgf1ZWv8QPzJ
cIjrW2Xfg6m1KWQojCD++mUqv0qR1pUCqVPnVZr8p/4ihYy7qoUIYVquiRDbPGLeT6w0z7NTb6v8
1UEy1ydkioz/groL//OPVwd2qMLd1jXN+uXqLNAitTExLNjSbkLWtO3+9ftCmfqHn48Zn2Xo+I0o
lrb++z8prPReOCnIgIXq5NHuOMDNoAN4wdnpr3+Prv7ZO0G3Txo65zHB4b9quWRCTOSWC8gcvR5i
r8a9Ii40riFUfaW/aQUWq+zIITNYQwwudqzXGgbaMm1thYnm0O+DcqWiNOfFsYFBlmPa9G6fJUyF
qRZAFEPbl1rTbfLHSsm+9Us66YEB7dJN5mvnwF7rBdwbeI+xpyE7bDiXSK1/T+6jF00mGWXTQj/k
A5LX7Gak3BuUmK6oTo0KjnGItNk3u2MLZRQsST262SH3kN+ciRAjwOrL+NFIEo2e8/5RLFvR9nsa
eX/i58y4W9NwrB8ycDmuP/qkHRkLi4dEDcrsLvueCbkSnrhIy6sByUBSjuh1ttR+7uy1N5x6Eh0N
jKgGlxXFq29L5VzfjvsKrCTZhcpLKgX5fM4IAqT6rpbrQJ2MYS8LpqZneSv55Saj2e3ID0vesmUb
O1QKhDJjLxSuEUj6BySfvdK9NbyieRMyDv2JAsknJJhkYYT69ca0/OGHuV+Hmim/rn0SR9smveSX
kcnMgT+oiCsyba0qKB9NIsvNI1O/Ga8vrWZUyW/6mJ6GJybg2RVle2zscRTFZj8BrEJPYbq1fJ8C
eRer2WjzTR+TXYvr8EQBOy7sQt/mByItAJqqfm/ib0KTIJuFfLAsxL5+KEhqVU76TZF4ClplGWqk
By+xxGrkQ6+2VXvxJpSvj/N990aVhUnDbz4Nzg2uwCkskAbFWr+f7fY0IdEvgmY64q8CJ4vyfNNK
O2LeEG2Q1jUUbzoCJgAqwRT9pfnmdTL+jQ4JJOQoesBYFd1t6j+UD7zg4RtWApK3DsHHhM+T+x+t
nCsG03CeBnoTfjiWvfQUPQpiw9X6IG1Hz7g3HQTCXqq2dB13ttjL9cZ6cT7qu/ZuuMzn8Ux+2rE/
w2eksDwXt/Lz+A7QKkUe/m/Jm3ITH9Oj+t1eMQKmJe9Jbao92ThTyQIcI4nQsC9/ysjt4Lc37tLv
eNt8YKfGyBwVMpJGR/bag/3E3IElxN02y89+dius5LhnnxlJv+s1pMtinmYum8hGaWjxXm5qIErV
PnTXAeu57YJVXBK0FJUppERYN86FZDkn8bhNJ5S+GA/sIB6U5iGCrpyQfQBba5ivYbGJ24MpPRP/
BMDlJka3Wv5s/wOIYLasiv1EeYmxK5ffBEs19qU7ZUvW8jk9R0FAMOXGNgEASHPAqBczjXb6MpXt
eOMvvuLSq34iaKv3k1/v672FKOM9J+VaEDXn/8eoF0W3YNHkZgRD2764/estkTr8zzZfMjSZ38kG
Wv9frP6tUM+hNKjQBWjc0puQ62rt1XRxI5mjOYw5gBvT051jV0le1zmPJEEWIVPoJfPlEGMjs3aZ
eadcw5xNbbptswfus2wFa9f7BhANCPNRP0kQkYgipJGASiWdFSSoJqwuc9EPDcMxYdbPg5bAfd/K
XzJSII1wStYa9GoaGUd6K+mwTQYRcD9PZibcRa7uNLRExfg5Rs9FOREh6RrPA+6oxXUabqJj+TYX
Qa9tYlLiez+UA9OuoXjssAvRv7IXGAOMqrqzKY6ZBrkawHThaSEXUoKHF+XnGOcLCKuwmCrnhu+7
VdshsKvhxgQuwzvLgxxKfGjD4kNtu8FPuFZnCNpki6kD3QECxMytrdAvS/I/W2TqeFlFGsnQvqYB
Nm//1a1E2/HLOYpJgmqo6zlNrK72yzldx2E40n8zKq13kfrFNImq68ehvcN02lHh4DqBibGz3P+A
CE5z/tzhQRl7TjW5mtZibL5cZkJelrZiKyL7QE+8Vp/f9aT0w65D6UVKerlb8GAmzPNj/B4YfiZu
zpP6Nb8NUWBTAhEcNINkNIAZdzUYFMcIAixQkJFenI6UBxtGKEev8PCC5IzjQ2faUzHaId0scsvP
gWSwCVccXXl0cnprqYAIn9zJX32mH1Sr9O34y+kZ68FbbJ/q2L4MS/85m/UxsbTTahXQ3xjxPidc
kzlB9jqjWZAxm4JJZd874c+iHHvzNMxbM1Mg9HzbhLCrhEpnPqi/bT30Y3miVd82y6ukTDudOMTZ
ZPNZGNrFDGnc7DU0/GyBTqDGl0oclDj/Wxf1f1VLKX8QysgIIh1DNpFcUs7/WnNlk1h65k+221wk
pQgWuBoVaUL0f26lVicznyNmi9Bap6b+FwtpfeJ/XwwrOqpHk9bDoOqzfimS4A86i5alHNpV7EcY
OwC0biJQx4rEOQ1TjT4//vXS/dPfiCxItyjKeL+/dBSiVEq7nysSxzXj0i7k1iRVEHK56/Gc1Td5
8S/igxFE/fE9YryFuhOHAFXD545//6eSExpRGcs9lzer9aDQAE0lgKoFNktBCE8B79LXnEOWIkMA
RDL1Y7NucRer2c7lVkOXj7W8L6vhq40Tjn1nkhsFXEDYJ0Siu0ImftjJjp0JubrFrl8na1RUKuEA
lifZSoCeMwR6miIrUMkmKGD6DnN6tCwHD9dPAQrL0eyCIAF4ESrvNAccPDxcEBic8Txp1ZtsxzsT
7cMg1WDb1Cw29UH/7MRkG3VvtUYBucbzOZRlWbOT+3NlRnsneu6n5z5+K4fJM4nuKLLPJlf9XCZ4
PbR3XQpyyKAs6aA4zX0Q2T1Kq2ukfSIzIYb2LuWVlbjaylivJcxAqrCDE9K7Q4dHUitvCvQ8kUQQ
4KUu74epZXdHxZ5j9lHOW1yLgayHbTrDZLack5EfbQsjbai4BuPhcDCfyhWEurT1TRd+miD5Br59
9S3mLbbl9/e645pQaJQw3y4d36h+dPladt5paMGoq9mojY1KZ8TwcrWH3WD+6tWz7GXtYYakjZQc
zRlsa5zsYTfwOcNPcCsL2xbxnCpY4JIu2ZxJzTKV9DRCmyxbDLcjtBzObdcXUMRMud3E+r1w1UA7
qK/Ncx35MtZFj+Xj8lwBOSOHz2VWgkszJpii9cm2j2U/TcPjSEEmq0bv1XJzz+wv3xvb/Ea/xPs+
sB2UtXa0N+L+MaGji9eQrOoQTTPyzadJsFOGjJGgs4kgL4mcINlBZ/SN7ywlR8+gF/PmycvVrwYU
cxX6zrdRfy4ERZX5Oo+7dHlNuteuIDX6zAVdwCyTkZyMcbmdbAfqnc7KhsATiZ00lq9GQThxqok3
NuR45W0V6jGHYTGmyU+ija+2el7CEouK4pjmb8w6dWN4TLL0JdTkF4nBA9wsDhrSojcKO71evJrG
dENRqlbWtljTArRJitDhWXunME9O/lXCwtb9qGX0SKt1Vw7mYYQlkUyHJSNRoZLczIVgs0nIPmPQ
uzFOOvNjAaRpi2knkIiQ5RpTPtlIW2Uqh5pgvaR5iOID0ju/CWRoYJ02+DPRHY+t1Z6wnOlPUa00
myI+Nz1JNbmEOip7zqnbdWMMkK3zNWqxU0bjcpPa5gcm01sR9jRB8EO78cgb2Q8VpSdLTOud18hB
jiJxWaMQFOn/iD1v/5hv5Ky77i+7MuaaBhpMBzW6vuo3/3nH4sYME+b4FmIDf2Zw/mp8suip/8Nr
ywSUAI0IlQSsXlJvSf1wST9ag+Xp9BiLMPcWPsEhTAAXVDCchy/SS2/zLXnFRTRaN8ODyITxBYZE
/BqBgAMG+PP9ZKfHuQwvZmT6ZQwsa6TnBI+kuEGKJvfI47hqNzSAeB8RUf6pQ4RpkFLpi6eHrwPF
cmo9c2o7+Rm5DLAoxXTs9pG6p+8IDO0zkrfS8KCJBzFQLg6HKX8b7EMub1MLYsRdHD4smvKJOu3Q
KvMuq8iw7XLKeLrOujpVo31LJ2ZSYKUxwUqi3Quy3bVcsL+NMM3XDX3wRkj0rAwNx8zZmJDw3GbR
V43/Rd1k/+Lw/C0L8483CpUL4NhqS/Nbwf1PR4sVh+os2WtXtZUP9pY44Jv2rD/r9Y8UfvSo7JTr
aLzFO7FTKOn1rbqFTLMtd+KjV/Ex12LSrR/Vs/Won6Ub5VbZSzt5y62kNtvmR/GhPUo7jpOXWj2p
DYexI7DL7fdJerU+mcRuOgSzU0WXhiR0TQTJ6/kamag9aX0trDMLSCy4XiBLoxTDO3C5oTKVLMxQ
C6Jr6LBDlX76O2UGmFEI9Wl/VjLCt1cRydaBBRSp2f1CTsEIQQ8EoSR+8kVYVuIVzn2XE6EoER01
Ev/e4fFbkUJI3mHp4/FBQ2C3GzoshBw8Yh1YB7mK0Sd/xhD0R04z+vRd/qHty92/eHz+7Okx8X9c
c071PyBnWZKaBrHwlFP0ygq4QPKQVh896odaJ52Es6yJnn/7lf8WEP5nEPf/jwg2cXOqwdmDYNux
/jpcSlYlNFz/LEFfIfA//IC/q9FX/TihCLhrO7hG/UONjsOHY1sc8//tyE2B9g8AGy9gil9s7mRH
Wze6f+DYCvEfqOU1YFD4yf+Ws5ypr3Dp77fU371s+5eyU5ZHNetLEnxOR/XaBdd7dArkkoUe3piy
C33bVe9e1a25PdHWbHpfCaBTBV93h4c7w5u2u6vuXkr/RKbdNfC+HsUmeHy83z+zrDd3R3gz3r3Y
XNS94255rA+hJ7nWvXO2byMPbOkRkxlcKvFQDPLN5bu7bTz9OfOAuSj5p4cP1a9uy3tmhU3QfJlP
w/6YjJtN9Cl21xNgjPqoQub91J/SzINoOXjJZ/I5Qr2YgqZAw1RvmrcSxjhofDQF9XU+fVxVV3Wx
rtpEHie3W5BgokMz3pamJ2VakNZ7wkxbSEEu6Z585JprPmxJlJ4/+1c1Y/zvojR7x7YbuEhqgpX4
86prrv6qxiieEQ+e+tvpfIiO1X1zjm/LvXLINhvrSX0cPewm7uETb2KcLI1zegq9iLyUKPiMAoiz
F3SAW+OoMNr+xooovHXwz9Dedi7P5bY4oGKJONFeKWmbQ9O+F5mHOfiT5ic7xR89tNLbYZefjMq3
b23cNVM3dkFjg/Jm8PXNdth8i819BGh3DPe2Z3u3JHm+1+rGJ9F1PkCx9LQvURFqsGmPxkMoyPyS
X3Ha4/9iO+52EHF3d3f2xt+Nj9Jt984wbr8muoSFC7olDnAyKeFwtfJaOECDrxCNiMUQ9qOJRz1D
2kZ2ybALjf2+QVB/1wGoPBa7w2rCaW5wXfLwrN4v7oAdaenu8UX3M+9xT+e1qXYrGNLBjJA2fcyI
GxcWOr+bNiDrw9O26EI21pWf0Hrb+IZqm/sLQOju5Yhc1sTrjhte58Y5+MYBkhOpUYiqXNSWNLt8
u/wZvf9v7s6juW00Udd/5dbZows5LO4GkZkiqcgNSpIlIhBEIuKvvw/kDrLc4645d9fjdrenbBOB
wBfe2Dtnqv9wWsxXA1RLvINotl/f9rdbyQ7vX31Jo9DmhFUtpLrbSlhaJ28IH5rQd4iKd+J8LZzu
rn7ld4urqwb1O+bLOUty21x03lEk3NYig3V0jx//wobkdvY7ubFAJTPTETfEFEZHxIm6d33SvQFZ
pg3Bwanmtmt1dgyYSxzr3rpJ1qS+rIRVAb8KhuCUbD2204FYChB2GrtLoqZt2iUPZJfarE/czdPo
sG4EJDZuWAaRabrwAF6uQoDoPk+Qotk10ZCkPhBPKh+6yCcyX5hXRMQq00SFVZIPIrUWvETf70D+
y5np+WtfJj2Kki2MvmebD21PsvtCgu/jY+dkyymj9vEo2KrXzwWbFF0WiG5mPxLJahFdm9trv3c7
Ik7B+J0Lz3jsnwN+GXnJQnBZ5QQk+dtn5x3NOCG52sW/r3DWxZv8MuufxH3JXThhLyATh/eZ2/r4
uLRW1mzNDseVvdL2DfseHwnHfTRsjnU8WvZamE+Hi7eCK9zw0xXm1vz9Mh0kdaMF1ZI3B26ea8yj
wPSu2f7fPBuS/2DoVK0aZO4z1/25UJ9o5t9J4c1zBinMbChNNNzbB908//Z//+f7bPjlA36fDadJ
jykNkI4sQZpdAei+87nTdIj7SjRNhZjBiUX+PB3KzKEktFiq/FHt+sN8CHRBYuv/JulQ/xkTmfos
/rzwr+xidr6UWk7glUu2hMvcRjwyQ+fJnvNchTuDCRDSzGnWTD4OijCbbjeHipRNx3rxtL6Jg3iN
poZA49jmXTB8stUIlJ4KRykfDRKAcER1u2pcp+XaWzCeI/DgeUyOtAMGp1d6EEkd1lHf6fI/rP5o
pfybqf7ztX3BewSBfU4pc22N4V5ueL3d4xLB8DuZMXASi2PiuPfQaZuG2GremSm3+hlo0+J65lvu
BcCIn3mqU9v+vHSY6sEfVr0PWoVn0r6sTpt4c5nrgbVdZvfGNllp5GHz2pPjPXhZPyP2z0/uy0eM
zWv7tBo34z55uVHnp7VJW80RNzVgKsP6ZUZQ9Lbxq3cPRYmyS+fRZiX6yLsnCf8uPJzvhWNn2emq
fhS3D6o7BgmylEfyae27xTnYnabMZ171LVGRDCUCQy1m9IAmWbb4KLN88PfrenrnPz32f7M/nbqQ
f1pMfb7DX1BD6Dio6Y+nB8O5UxCWtjIOqeHWQfIOsJHkN9rCc8p53OJZpPLs14f/OViIJeinwytf
4qUyCYk2gSOR++gqxnx5XqFCsJfxCxuPGWLl5KmxvBr12eCAeFzhanpPypfpg7qZfdsdFqgSF1YQ
2psFg+D7e2JvkFYxidwl9oIC43/vWChPypZJ62HJhqaxQv7PY6EuC7D4X8fCnz7gT22LoTGiWTSb
THVpMsv8P7Ut5EIRBvvHiMco+dfWYEJsFWQnOpH+YLc/jIUyqDXj9ffQ/v+yfOSnpxkWxbCIy+I/
5MtOY+WnTbwchrJZtReDHogMc4O+DHPyWvUukEUjEM5TvcRo44RwzlhRov72Cj99Fk0ArZNzMhS/
00/Pn+7l37xgP4/OnJGpE7wrTZ1B1pcHfEgLPVVM2jRD6NvTJXs0RnlZpSHxVGfl8OtjEaH58/Uz
R0mihCRG5FtiEvx8/eoQqXobcf3DGYgnPDdOXBkPzRkYLSNzP5PAYCJ9TRSAfykjPxQzr8rFeyHU
WbZJiAsTV5SAAODehiFcZCRu26aS4vAok2c0v1iqrtucAJ4YCQCawwvtWswHmBDDspN8pTUFMhOA
jwr9uhGTdFOc9GXUNouiWtekmiKZ4/WsNQCtg1T3b2ksIanvJ2V7zIKuRp+eNiA/5QXGSFJ7hIMY
7gjZwoIW1ijq20ojDqyG2O4GR7604u1wlkp/tOrnUyjuZKM99Fa8acNlUp0oOxA5PeVsPhrDt0z2
tSxb5YWxC3E3X4kwhZi0DdCLVOn2DSEbtaXjVxYmBrQfFzKeV1VcZmG2Lsl7pOMZS+8UDxEO4i3Q
hIWfJL4/D/l2kJZjHc6Lk3Qw4m4phxGeCPKqhLbe6PWSvB6nhCPNhxAZL6KGSn9I1HTXGumuRHKE
s+jNwJ/tnVJllwsWTjMiwoW42Yii5ST9GVDoHSTgNid0wpaGZJFGhmoXZ/muQa9sy1LsXtK5qAia
bbYPFO2mnKVyppQV7xMBY8tC7p8irBHYYlbUscx7bUt81SrFQ7qPs5bgX+2yygh8NIQbWc82jTYZ
e1FPn8KXMFqNbQl2Jy2FK4kfDNfwZzoBWPjCiJxCxpTNLpH6VI3tXDuPM4PVv5CYmyzBnpnGq1Q4
mtUcywwmTzKWW7zUztTtYtUhmhhccHlWI5noUB/X4oiFFR+pCqhfyaMbUw9T6uuku2uwuaxqqcNr
mtt5+tCrxONY4fJkdDt1HO5lbZmceLgSHISX2RlXq9riMUoXkfpCUJg/Nk+1Tn1NmrpZZR56ppSi
OTuXckQUaqI1xchICKfVULpn0QGEB7HVPFTwdiuza5Lotqh0AG025ikNn50+19DCD7W6alqMBkPq
nkp6fqGa5AQ5XUu/MWIvNiGQ7f1w8fQ29IexW8eqTDCxzLCjYLv5NkhYEbEDpRIWxhV85mLoH9C8
umOJ0ScXH6wrqUzkN0RGkI696JTR6Yl0UztN+pkGbX5my5oiYiqS+t5qpJlOXJY9xt3NkF2XXSyt
wo4EnFwjIh0QgTggJ+1CXz+/Gh3oKixue7XoCWNtEjW+glteKI8Wro4omnxP50DD9J4Wm1HB7leJ
s1NLZ3xJbzGqjLIEGsmab2oeDRQBNl55VrbniDdWU3Bqw9E0wpulNajuqusqN/rDOGQLHOqraiDa
rWzRkozZWu56COpuLYjsv1vRTtEBDdGwa0eRTNLkWUB//h3u/ReCfJNOlPAb2nNFQj9pev80Jfy0
rZElAT3ej1P533zA79saFKcGU4Wl6GB8isJc8fuu5mfd6Z8zuUSMr2pwMiI2gi/1ERDe+hTe/r2r
T/9vOnakqb3ih3Xpj6eNkvbHmWxoCO5Bv5eQdyUu0zp0yz5/NXSGwoZ+6YbklqEkyw30Oe8mw2WK
6cY6aXv5kjAImdswD2dG3CyGczaPenFmRVOxWK0/5Cjz0TagT0iMY1QWSOVPGHrfO6zQSXtaYlhj
hFaQkRc1Yxn2z97c5+NaDcVjOjxJmJqueriVors4XuQ6BsLrUj+/xeNCILkqHBEz7YruzjDkpwty
ISVPnZx+y6tAj1YOuDNmqwvl8QY2c/RS1KoqqChCwjCakJCg8Y1sj41cNC9jeAJVGtNgSNRvF0Fb
XomckCcDRbvv+utdhmEsvYpBXmurU40xAWPSyRZzZVaA+KmTtpysRSKYRgIto2QVF5eWoVUCdunQ
z53oeQbHJ8qpSrTlJUcgil1jrqRjgl11RPQr2VaNXU/MjNbWrpZwCM/naAW/kHDy8Vap32voh7Rb
EChoywU2VBl8sYP9R4FU6UtjBM1DPhUNb1f5Wz8+if2TNszJ0uzbyicrxumuC5xc91JOGnrcroQR
aOfS1EslJvyhzld6lL7WGv7Ssetu1UyFsTh7TcEA2mZch1oNXo8Bcrgob/SEDfgJ211Frp2GudHX
9KKyjUyaj9lkNcMxUDI9tBTvngS2hMrbqdW3rVDcSjEuOqW6ta6YoKWWJKBBpkJI44OigVrculU2
52TYUHr2lMn5RtZ9BBEzMXWKdniLKGYt4RdxxUHNVjkJCBSbxKd5LVcBY99a0cOgZa6y5I44HwKZ
ziHqAetG78qbj3f9XziosdZHzksZuMr+RKLs4VeDmi4K1Iv9OKj9zQf8vj/Rf2PpL6rYxkyqymkz
/GNUk/gdtMqoYzgu0vwfoBogGhlSYwKP6DNjVf0XdaEy9Mr/y1KcKXX9h1FtOm+J7Q5FO2xRxK85
um2mDxe5ol+TdRnc2VkBt3Bd+N/sJQqGxZTMgx7f2a9exdd4fgNinTnTD7AYGz2IdyTaxs6CcA40
A8YBQv4KoOicAryuQUYLlrEHUecvFA8s9iAzfNvfW57ljYt0BStQukSD8ceulFO1juHhSLLHzQFH
v1854NpPDwElCHPCxezz4iARIPrUPw2BBmyEp3d+XKcTtREuWMLYuMvt/CEBdTwDS1QOvOPCfPj0
Tf/N7ulDL/Uj1/P5SQGC+3EaiKxBtrqMGzbhAhOWVbnd9OvaRlTrmK+e9xBQfAZKZW8BcvUFcljn
O15LAIILAl7njl2u+1lvv9EQ70NVkr4r2KhcKpsrXhFF5BCqfgluJtTg5JR+/kR1u+Hdl7OEu0GO
u0O81z/hLh988q+ubNrKfdqqkgdLZYXFld3XHrsQsKvYow0i84mEXQr7cB4+7XXB3gueOVFRe3GO
6flIwM/MVm8ts3XgaRw4c8f0F88el8GDsCCPCCoA6wVdQn6005zFLHHuBf/bbBfZ7qNly++3eJ5d
yT/5QPl8794a0fE6WieBckOBwlKxlVulWoib/gYLMVza1V1TBkcG3D2VJtRExFtiU5xvU6Md+Y5O
auNQA5RZz379zQMB/M278tcgoYhflBNhSiTQIHGDlpGj+ZNGuV8x96EQ2VznBP4uX+Il4W52NjNm
LGopUmNvn+/zzG+fT7u0cpPSW/HXaUqz4WYkWuMk9jT2U7Gxgg30zgy+23ZuQO7m1vPevLrwXJUH
gQHxcl5eZg+n+Y24ZQrfaSD6W8jA3UM8R0x4gDv3nxT09QSE8j1EB+y7kFTUs81H9zQr4rld++g9
fDThXqa+ebt3fZMES3U/SQM+JOPdDrDxUV1PpAqUwvsQRCsxUPDSPa63jxPbkMNqofN3Z6l7qNrZ
ff5SzoxbohWc5oGN0z57QdvhyevwDQV6Itj37lIev+Nz/8IpRTI1DVcVYCJN0TJ+lE+P20/rZCAv
0fwCef3NB/w5pdBZq2ASA/UiBV37C/LSf9NMpi8LBItySciBz5AXxDxwj6qprLG1SRv515xCwIA5
VbTppqJNIsb/xtb1obL8PJB8OXHry0Ci9OR5Co3GkKwPu1gvwaPJiPJMcd3DEBNgg1DoxkqyXZYX
vtxjWT2Jh2uXb3OCkEeyzrZhReSSgKVLSCU6ZUjcQGc/+oZJ0lYetM290N9dCxPbDTvZ9YWcZmnF
6qgM68CIjyOBWjI671uJKC5ysmScFNliJENLIIIpESQnaldxWjry6J3rbYIQm4B31QSCN1jyNhC4
OZZlcroDXcjXRlujKk6CITxYyOz0KnVE85uhKMf8wsQ1RS9Km0a/zcylomzLAXziPKuyZ4lMwrOZ
OieiD4Yu2Urwp728FRqKKKvWOU/Va1JDWMu4EhvJJxKDHA4nzsLXjISLyPgI6OiDk4o86dw7RZVu
wGqW+JftSr7SL4ufRkANeHlW8tsyrpengo1ud90S6+qYdIEkIBljzlJYJ1vz8WwVL7l1kMSHukln
DR665LK6XDXUhbLLXbwWt1za7HK9GVhJ1oqwbsdtItIPmT4r41QxAnLV6SnJlUBCzQ1OUNFWO3Em
ji01I2rULcldPJBxOJwYsKz7FB2u1L4Z5IBY6Y5YFrAVlW36fIJBanNCnmjZDTeEvTmEA+fWfWgG
vTJrRvZKd/0AFdHchGO0ItPUuYgtSUPoyoReD/QYqy+Dv3xRyfeltPJ8Xg+6OKuzt6LdKCN1QThd
tAv5TIzitkjwe1w+D2IQWUc9WvbE1qtLNGJl+2rKQQlZqqt+RBxJSaR/AfbSwPGfsr0YvsTqeozX
iJI8I8SQ9KLpPs6CsJgLik8eN3IFTw1fUu0lK4ifOVQ43Y2nXl0aRAh2kRRUPWlukHJOP/ZsEiLX
MjZG9krVHZ9BZrp5eo/yTarPM2l1abQXKyJJqRgchfwgU2/95jIstbbwBlqJGlN4TdVho2V3tYaz
8Sy+lwkcjoogthYhdvWgCs3FyMYjQXUnt+girvVbDW5C6M8OSu5bUo4GeQfyUxXnAVEx76m1iNB2
UmskCCqpRvsMJ4J1CnrZM4GpGjrG0iBRTFxKIeoFOdeeQspq8ojiL6IvuiL6Rv6iYlejm5eIsmS5
mxuteDTixKTpvdn3uC50vEJRxm5D77wiy3dK3q+klPJSLXUJznSJ2fZ0tVteE5SVVj+LRgzUVe0h
tD+qZjXr6ZIJowx/mzEjR4s2+fdu6F4Gtmht0gXV+fJCtqctCK6qzfKs9YrCL1vEaezYygL9RAAs
FWEiqMRtNcyL4bkkQkpVdNJ6dmm+pDlgLhXFAicw5WzD3EAgYYrPRiWVtqIuL/WdamyuKQYcjdz2
8DobZZYfan7Xkul1hhw7W+sM805Wz4ZIQIhh9n5trtsK12kVi+xWNfVeb/DfE9Rvi2m1tS4i2evE
wJgOiNgh1rUN3zi77nJjFrEyV6Nxm16j7/L4f+HkiTALtzIOUWZQSGsZEvA/80WqJOA6+rIf+/kD
/uSLIH1Q3FIMNZmiJ0biT74Isoh+UFW0qNNm2/XX5Cn+RvcC/uiJdp/0Ykzmf0yelNXzd0RL50wN
5Jr/FczEZ35dZCr4bmAS6EKdCqOmRcHnVfiZXAQDaJXJU3agJVDf6sMcVS7P9/d/yNRnAh1IJgM2
ttWjekShzsPXJDOE0PE7e7e+seXj5bV9GvEiAHDzXk6/IglGJc+TwDhcg9en8Vsr7CqLCdaK7TGM
/Za009F8beNuW5GMSeQesnitoPb5HKK+3irDQyFmdwU5myfkwVbl9i7bRhnlSu9eVcpSHhvdT9rH
vg2MBx0VeWWfPyT1rUu51BIkFfHPhcLeN6TOE1sBZZ7fnuZ4YN7lpzgJ2hdzlVJkjBL1OeEi3siz
6M3FKVwZl/SJGAdIqkHieB0tQ/0Mgbz4ps7rzgb0r6J5c9O1RE06dtdeD/k18aIWmgtcmFgF3l37
cpldCWcatXUSC45yX38jDkGAr9W3Ej3El01mbaXLsoClK3fl9bEft6cCX84uvGK8ejndAbFvLsvQ
19bZytzGtyjW4Kc3CT+snbUTX7OYHBBYHPsBu1cVkRxsl+xxyMSKiLSZCbi7WZiP/XyA22JEbAaX
oIZLtWEsSuGOr6uwPGgXp1ceCA9lgf1CGlJ0l96eNxgDaI5mRicd9N1YNMVWOy9O32TY/Y2IbCl6
lePgvK4C3L1eMy9xRt0Mq8vmvAnpZR4X0fNQYpAHQ6rt+uol+26leAOecwI2qWnRvHqmzc3KkffW
SprXC9q3d+H6PLe2JATu29XlFrXz7XVVrcKd8iocpNduki0x9QykM2FddmvoesxYMAwXF1kUaijB
rw3UXqTpO/VK7pda56rMsLiAh37ZZnQ5YjnF9aC+47DiVjdQEGmyysxife4K70pTRCz7WeSkL8Q3
pQP+DWeyXFzxw2GHy96y6kXL6CFHehfN8m277temj+l1VctgmOo9VuyYPCXrvb4VFt38Y5T5Nw6n
LOxVmfU9mwzRpNfuV8OpKAm6wu7gqxTpywf8jtlPgiN1kjh9bCr+Yt8nJZKO72tKifjQ3n6i3tlq
UNdnGNoE2f+wD5ENRmUTGh92Hpzrv9mHTNEVX6CtHy5ankbaT3iG0BV12JzGyHWpOHHmt8eHt73q
Hu5mB+9+UsV9ukd/AwxZnPcvD/eF6VZCq4BWBZ1fajZCpz7yTr1bzPGggQzdSijqVsD8E3TmnwDR
3oan5OWtWKrOiy97WmtXeLceQvfmtfZP4CuCg+j3VnBMVxjpkKf/zUaHXzqbNSX0EGC2tZL3+Qyz
8QRCkSJtk6Q2653FHVrdoFue18mbhNxy26ErLBgSJiEjfh/+/fz8ZCR0Itjffn0LlGlu+rzxm+Tb
n54SebpFn+64OdJAZSncAld9zzbcAwSb62Nyg9751py/AQIu1Tko9ezkLDbDPNywr8JxZqf0xO9+
fS6y+rPOgZNRULXJbMI1Vf2iI9LTtDZj9Ad8+4+Pg8N/egTSfDnucbTnk/bsuN3b+/3L/HaLyypI
5sPiSirUKgNbRMjpw7z4LxfXn7TU6IQje44iDVBnjqnHWYoOCCi59x+aVNIM/NPGsLchkmHktrGd
O5ivAEancvsjRVLe/A0hwnp/nV1nwSSJG1eyZ/hkpHqJSxi6VzvH4/FxLQfr2L5sbxO3DEqARCIL
7lAaz0N3EsSVTumAKmKcc9gquUcdlOnsS7OEaobJGJu8VDMcdLbhvem3hocp1WWz6CwOor0Q7Ttw
G9FGblzYmwOPCd4qfljBs+bkwKWRd8BtI86qdeRNIlgBnBFoxy4LR3PvCaOfXdaWW6NKpQuVnw6L
W9A+2ZWe2aIbN7NL8M607Kg+NMe76ncr+P5i49Fp7JgkCQPicmqWd7NaeQiknMME6g4Ifzm0Ldqc
2t2h+v5W/guHaMAaEasPxglGRUhLgPr/vOI1oFUn5drnIfpvPuD3Fa/6G358lFewCTTwfYztv694
1amwjzrFSUvKLyRe2D+Gabr8VPKIDJbJ+he4iN+SJV1DJSfLYFya9f81TH85b31CXT8NGgQ7VjlJ
hVCoCwMHPcKgbbsoPDL+dvZlRigVAXQ7R1+bgKyJ6X26bX8zan+lP74e/MsgcSnFS3rSOfgo8crq
tNnb+7H8jln+Rw+29g9HMb6s6Ycmq8oiofi9JEeURbpBsecd4kZSgevcN+c980E/Q51hv0wKUQ8U
12QFaacO9cZvYbt7C92JXcEDaSN0cF9wnD4hHlooCyVgugiuM20fulTZ2QwwBNLa0VpgeDLHlJSk
1eX0T1D417nuy237airXMyEaR5XbdprJb5A0d45NkKO9V/a66f/6G/qI0vk8qXw91pd51TCG1AhD
jrVuQbLH1eVGduCcbZeihpW6e0FJe5y0sRv1Pd5Ty5Luu1NAcDTNBHcIx+yHB+RBU8UbhJJ0R2D+
dxHmf/x2pQn2/9UJfpn1irMitWXFCSp+j1Vhb7rJ7K1ZXd379f2h+D6g/cejfcyhvzraF3A1p5OX
G8LRpKUejL68aDxQSOlxfdz65XodO8NSdOHRFubMi1UHKcE/fB/613XV1y9kuh+fXliLFj4KQ8xx
mgN5Gm0Mvn69Lo/Vtjkmj8mjQeg1ASmUG8JcbNXe6bgt5A6Uu2pLZ1702O37W9W5ziFNnIF03dFh
jXC+lR6lVzm4Pk5u6wFZILBgMgSUE7z36UawsNbH6OGeBma0+wrgiJSe8GWqOtTYIcbbwVgDpHrH
fIOzqV31bjrbK+46ZC1GSYYz8vak3sUvN3O2u8vTstjmDiaZ/C539iAvT27kgzz5J4/AlTuxt/XU
b3yNRCLFjYdFRP3y4PqGThnGpsIykx27dl6woMpKOw2MPf4axTb7BQG14JJEmrFJpf7IlpvO02ma
pMBgrh7OguuO+UwlryfQ5+navBE20TbZ0nEXpy5xQfSq2GWQQgxl3na+L5asGAOk7yTWNO7JK2mo
YsFQrtPddw19E6iI7C37yEGCiTm0HLBRr5/lQXmHDiu1b9Ndo9rliShixyAVElO6Sbb9nDyo60IF
j0f3ea80bnF0EIR4V0fDk95j4hmQEdA76FTv0b1XuoSFudMHx4vEZSAiBtamflXnzPQKOfQ8Xskp
8RKBaQRkaVp34mHcSJtwJRn2DfYpI6CTdJfcW8futXnFq+ueWGxpS/2llr0JF26epGlVPosRey8Q
dBrGalC2rtq8DTSdYCtVSm/s5tGCzJbIMzCtyjfPGi8bobMsRb4ZRLdip7pSlgX262rzNtkgJmH3
1+FVSV/OyWssX2kDQpLXAEMUvgA91+N/nz1iIXg3N8so6Bh6Z7iRYRLhx9ZUdVvv5AbndvkQox30
rEMYoGVhz70tVtqTUtny7jz/xh/yzkG5yr3FYRYtrKcSBzySGlY4/O12brHxVl2aBraJl7qt3/s7
hCALKSfp1wVXdZt/eEsnAfMvB6VpdfzpJR0JODWvDS/p7QmR6tIiDd0WNoLXPmRBu1SxOa+nH1Ne
MyTjkmFCaeczOXfT0FUE6g5Z+knCP5zVJJL45VlNE+WnszoV3UB5CRMhRZh3LMUJtFpFc4Bhf/Sj
m9Ne8tcyEyC7NWmWLs6+9lAHHdKce1dcQA35oEgbvmDZ6bzePdvm9mB07vNGhUrlmzLQA9It5HZu
EtMH51rur4c+6ev+5uvI92WpciWtFsEpN3V0X1UvnlWJQxDRYxQATvzTof5pzfBlZZJfW4FmMMZ5
OdwwSpEGtEBYRInKXWynu7XywJ4E+YB3Ojn6ou4MAnWcAuzOIfW/IakTL0n8NkWhxdvv3K0Bf1vy
s/cfc/vov0TOeo3LjNZy1BSP2y1ShIwYTCw4QcVyAs1GIO0thxnzw0+I6Z7QHyfzaBScYe7sW3u4
hcTJSo/EZpKtID3qzm/CW/pmbAB+NpyW++5MCgYnmgEgOpuCX9/dbVjy//puTSjDr56rr6ApGdQJ
NUl8MY/RfPn4GB612bx+Aikrlra2uc4Ep7XjtX+6e5MNO7qTnlDpfZzCv3Cj8bFJxx1Gfzqrd/73
6V7/xEuDBbHM/3Gj8Tcf8AkLwlqG0h9D9iTI/ANa/wCDZBF7gCQiydRF+a+NhvybTAolMVe4N1Cs
G/zWH9A6v6XpGnj3H0DSf7PR+KCdP6+cvpz3ZI37PPjklZwQw9JH7tXd5rlH8B2zPauUZJsHBH8s
Iv4bPpn0Xj2w6C5s9SYN3pjE1RvtpLj7Xnqm6WDws7n62nqjEziN+3D3LcLlM/khB5vdcgD86TKH
TwqdWegkQeiwAkzs2TDvN3AdNBUsK1wJSKExgAp+tzPvNNckj43tNUavC+KW2H18xPuBiibZFevL
OtzgJZ5rc91LnPdP3+XN92v/P5cmu8njy7X+v/+jfn1vvt6SLwMate+1fK24JRdSPRaVu9bQ/UzD
BCDDxc0WjMHb+Xkbn5w0fZXDb9qGqmXgC2wr/KHzU3aei2qz7IR5lC+YhE+OuEq5c5l/UvStAMCg
0Z5H3yXG103572WzkIyJBOzigyHAAFDq09f08ytnTd30P71yXz/g97299dukIEReolIU+f3F+n1v
b/1GKIEIY6UoCAi/QLD4q8iuMC2kKQgef3jlNLxKyKkJhiXD77/b20+2rh/GZZ4v/jF0JDAapZkT
o/b5lVPPUGbhNRWcUlidw7UW7xNhm44FaFqzjLvLLYXyLl2Kj6nmZj0dayRkUXQBUWPrNJQRmNU5
0kuLVWCZbKv7ZkXBOX/gYM6ijbSDXKEv74ZIul28yh/1ouRzJ8oljyKvWBNNSfwmwSWkjl1U+5Q6
0QnjPJz6IN6M0vkf9oHyh1byywCDl2wSrhuGOPm9frxakrFGJZqYJYONz5k4e6xABKCgd7nQ9C09
XmNlewt7TrEAxXCxwiKWHMjTsQImpFO0fhyUNymn5eW+oyDSuC7JZzJk3WubDuZkynIKMl3xZPVx
pG3agBlRyNS3onkGqxNrvtAvLyT3wj+HGIFwRyxSVklQ2aWTmOuELL8GoPlRqdcC6iy5Nh+q5rbq
xa3AnoaADT9t13A6mVjQfbSRx61FqE6Jb8WAc89pfrga+yweHviy8GYdkuS609E/M9qzxcLY3lNE
QbOwTN3DpXCl3ivguggL6IM68cOWCLDnXr2z1FnLpb1l6AK0m2jch8JcJ3smFl4rWSS7r6IEzTqQ
CaReWKsX41o0t+fOPRFmho1nM+g4aAmFDnvrJhNonCuJosm8uFpQQF62FFJa0f1IrMOpOhgpOhv1
YJ0WwpNwU6wpUIKSjG1Ts7XXye+i1oirRbydli1I9YqSOu2NaL5kn7Z23QT6o74UX2RzF9HR2rim
MiNNnr3S9S7h7JeEUqW+BjW4Dh8Wp4+IQnnYRnHlZVyQgGhdDo9cQGrOBvNO1Wc9XOrot+uKTLfe
4KkM+pDsP9UDrBDukpAnJ5w3p3YmT6YsyWWPpvdacO2LZd62q0TUFiy5qMuJ4yDpX3KE55Lp9uy3
RvoZsYrFnDvFhgX9y8O8Zvd5DRoriEqnSwlVdKo7FOfWzeneuDVu5CUBZvU7iUy2gJ2W8q1L5eZX
GlwTpOwSm6mYKa04ZsZTgxSrVteRSnPZQ6G6HbIl3bitKMhjM1geuwZiWW8cCaT/9KSGyxDncf0S
Pac6ssYKjWadPsW+Obit4dXasWKfWNJZE7OYpz6EZ0fNF0J8YxZn39KgbF+a7p4+NCW5CWkkT5cl
oiKiOlkI6/jEfJwKYueL7LlNmjSerqlL2ZG4AFrTbqP16R8gKPXDpfnzm23IGPkRt+EY/fJmn/qG
7maB70eBxFVl9hp2qwXmjfok8VK2c7JuiXktXuTEEw2PEI/iZZD8K+oskP7Gz8x7DYuFVbZObdxq
34wVLyfFlelz/1jT1cjtN8kz9igzJfIyJc35OTRvKvm1bI/J+emMfrZ/pT851u3iqXs3AF2Wo35L
6pAo+q28vWRzwwsZWIgWfkvpBqKz0i1o8LBFg+A+R30VYKzJhJ7ueUNpsGN2oic8jM2SBzV9y3Ju
6RpJ2JXXY5RdGgrO+wtdUEA5uldjUhOCFF6ZoIv6hr+tEB3C/5FJZGdIyWZV/S5f15F4l3WLqbwl
8jNrL1QaIXFobEBqaPeTxVkszU/xeghhC6YHCpiyJd/VY42FnqFSHGkbrUPixpKXlBWWuj6VVFES
xrq/KpQjevwJbduqXjkQdXsZV0W+kOmNwzNHGIq2qBh9GIjeJ8sojMsDoA3ZMCV4zEAQyBUV+vkl
DnRQAkoargwCdPSxp4eBUPdFd+jhlCVGTMa+CYS5omZ+SQ7xjqFlIT0wO9V36ZHfYG5SawYB2wBE
eFS2dY2fdE33LUelHsGTGQg5EzQJyqZ86dtZIuzNiHYMV14L34qArN5iXaeH9nAq3mHeKeQ7CXu1
neXa8DaKqi/nZDF33ax6uJzXcvzaJlNMHCk6HfmGzyZJMNyc87rXjlJy2w9eZ6zUJ/Wgaq86YwDQ
y3F4BQvb6SqiKi+0tn37rNtAFdFGIGR1Ellw/S/acxtQkQsdRL98PXuK9lyPAwZTOBttAQHkJx5e
SPt022h74ap4dG4xSC96mjUt1onhrGrWxJ1IyLsNUnbdWt0WxKBHuUp/E8BL41vF4Uq09e05X0AF
1easAAmjj40QstLssck4Z3HW08eIQTCuTo7Uy87/4+68lty2tq77Qgcu5HCLwEw2yWYn3aA6qJFz
IICn/wcky25Jtr/Sf6kjlV0Wj0iQTey911pzjpnT5vHfDPOiKjYdorFYG9d1ky1lwQUHN2ZrqMqC
4V2Rq4zLPqTbvZaRPKM8L8i/hWJX23A/q5BYGKCwS6VBYYHCgGYBAr2C6BjsTTSbZgA0MhmigCIC
GjETEGxHkwb4MNBFHuOATtSIdGxWIHuP0410w0/6BWWGwSck+eeUtSbp3rFDAVrj7TwYMwYNA8S4
4QDAnILgodEn1sRmpxjztSagzIQvY0/78VIc83PWrDNzRUDNMrutXkYUkV8oMqyqJTo1/t+GDSUm
8jE8KG+lsBS5LnybqNkCO4SIALOvp3+3Sk/iNrq9PvhnejjhZ7pOAbHK0qLuwTd6RLA0hYtmW+Vj
aF0jMGyJO56AJP5ryp0e1eAV6DjZ5IyrYywULNBxgFt10wugq12/hkru8KEUvuNLID1Vl2Sy37Z2
VoG0YA1UKEkBzM4z5X8f0ikaGAPa8x+HdCAQfnyCP2tn+Q9R4TwuotE20L7NR+mvB3mZR+CyKDiE
8A/NbqC/a2fxD1FW0aOhFkPWQUn/d+3MQ4ztOP0jCCcSF5vmL2i653P6d/vf95et/zDA8gc/TwHa
+o74Kcu20gq95WW8DZL/Y6NFU/dPL4RehIKGQaWh/zDdEIOBBG4JJ17eOUS0C8Ydi343J1qaS5z5
An4JxSHVg02zvTQnYyFBi0e0C082VteKv8HiG0s7zOrKBUB1hNGGXvWqcOIvjf0G2e/qmnuKWz7p
liPfF2dzA86M7tkCq92butduAQ1s9g27gmvtgofGBovU74pVvwPrwuAJuwN6ANgrtrnc7mOsP/iQ
mMdXtCaxS/IrPg4y/8gihyhyI13sWZIUTnnQZM8T+nG7O+dPaDvhQRAymrHuuBkHoHu/QhaQXVm+
PhEhx1vgnzEDFdsqAF3aNdEBGTPzYFFtpRt4nZplX9+1V5bcgr78sE1SeqQqILHhFngXJnxM4Lw1
OtEDKDAUtFhnGsdgrfYdhQv/8jtpb2h1wOxnCaYZ0tx1dzjblyDar3eUYx2lk4nHnDmlUwqOCC0T
9ygBdaULrYDntlqwniiKbX7z54DB2UEb0qpLl5lGzPRCdxY+53bOTtr+Zh5sXJfaDkXMjCWDxE67
t+HDO0NwQF1xuSyQCDAOZb8wSVfT7f7ewMdqU65Vrdd2L+wi8RnRG9GWrs4hm7ppTZWo0iwGDoet
VVoiMY+IwzjV9UJNFsli3BFyTHJF+g5mWPiM+pxcgnHnk+kpgvCv2Sc5scnyObSOwn3gK3a89bfW
3jyruW3dti6sfad2w12D/8rameeQA626zhlmiMRXXS9hZbf9M9BaLfNAxF4zJ7I2cviQxJsGs4xi
oWQOHQTfkvi5v/OvC1NisjJtxOY5Xkp3YepeXzUF8SRnf+Kb+DbWlS01n0iLdn7bpXbWEqkQtZHV
Ag6ZW77/vtTSpsTr/cNS+/MT/N2m1DUaJjQ+UBZ/UADPbUo8OyycyOQ01Mesp9/0EPQikbkpXyRF
WG8+LrXzQ8gnDCDrcPM16ZcUwLAyf1wDv79wdX78w5DEJzS7VP0uZH4864soGZchNDg8Zxjm9pcG
IhZuaNp0xEvb1+fUXfLttlGLTfby3NvLCNIUxDvKy901ezFLksghdrvDK0OuWxKtb9OltTbPbymF
0ty3JKjFreC+xY4+YbDT3Ef4sDZJsMVW95TLdNtf0EqN3qdHzmyQ4AgNxvI4v7zomRsSkFkBDS7t
hTIB1/GN/LIiBWUFfu6LfMjV3Go1UTx8plHIi10DRxE2szmagcY8xJwAXKJ8aJzIvmQOo1j3zJtZ
v4DKsm/QXIXuWhZAKBGBujj6K3M3HqWzeTEv8pNxCPbaWTkoB3On79pNtJNOETTs2eemryLfjo4D
XMfGeQXYPS88XnuLj/E4raYt/gRmwquGYWuxuS6j1QSvrLmv7P3lktxNzDmz0/Wu4CLFvbVNZq/r
doBYCbPFBtBI3XLleOTq63qFBJkxh2CnLNhQpVXIVKVdAPt2Us59MARPodd/TlGxcARkXkNi8x2n
Ngh66G3h2fzGNzn+tbk7yV1gQKT+z5tc1gRlblV+d55Cjv/DE/x1kzM0wHun/Zl4xl3053lK/INz
FGoo5EuzD4Bl49s9LsKfIBPLoqU6C2Vnq/a3UcT80OwPB+GEWooZxq8cp5BQ/XSPf3fdswj24z0u
5MbYDn5gMcjsCHKJnhM4iyHKwu0NsEz6dbiqL+yLtgwrDg4MW2OHjGG+1fTNp3qdnWXnpVzw/51D
Z0Yv4f7rvIHBcorwhCyqw/xf/UJYCasZGWnwq1zv46P1eKE0kp30CMpR4/hULvJFgtNX2UYQY6Uv
RmzJ8cDgL6z9w7SRNoC9HyrYcVeyZWCu26l9PCJNJXOaX0SVs3tfSMNBbbCOb5AioQNidIjGu8ED
HF2MJaW+e12Acth07mC4RuaiSj/n5+k+O1rv3bo4UtWsPdFNnopjumpnjiT3e7uvUTHN05SEMM7p
adQ24ZLGzyeMAfbvvC3CViZAmUIBq+d/ViDwlYCc/XjHgBP//gn+vGOkP0SGbYBXKG+4LUT+4p93
zPyIRLQPuRGypbPR/X3LfNkWde5dhIUm2m1us2+3zPwQ40Wu9QthjbP+L1QgkvRPs6oPF/4F3Pdh
W+xJn/bLRA1d9WTwHf50I9gv4QXGYopwV1zWC90TFqYXL0EFwlalO0kX5mLeyct+jgAz91T/FW59
d3vC23bfnfnq2jfnI343Ns05aCxgfyjWuX3zsuR4eobjQuW+CF+Cpd16S/u8Dl1P87wNMNXaft3N
oUtPbCLegc3Gfl1Gzk5ew11ETzGTcp3rWnY3z3tM67Z60A8SZ077PWjnQj94EL6WTr/l/FlRSZyU
qU3nw9Q8pv33g50GIeznNf+nJ/j6DZYMKmVrPteBP1W+rt9fv8FfHiEBBd4G82nCaD4s+tIfs3sL
9wKwVJ2V/8Oiz/eevUC1iBNUGWKxSv/CN3j2iH1fRCPC/fuNgwL5fs0vi+x6rbpGdBaIyhHx3+8f
94xhHCTRWCHX0B4cJzmeYG/eb7fb2+xX1SvM3797/XlP+nAD+Y3sx4XA6zMDKezH6BS7F2Q/Du3s
Dz+ifxgr6z/fqt+/0g+DMGFKFaMnx8XZAnigcD8Mjy3b1Juwc99WV5uGk+N7sDFJr1OcK/5YO17f
x85b6iBjnPeU3EUCNCs7ZxncyMF3QOiI95NSsfWKXfsuZZ62jGTuO2U5PgqIzWe6QTpLzS337b/f
jvpT9+OHD25+/MMHNxSCEBclb6d15206YVAv3IIpc4ODddO7n/bF+YVkxVWP5NbtvMdghR7PfuhJ
UpyladT+KpLmGh1AZ9++3W875/4+QUw2rwz/fanGz+eK7z95toePl9oPRTuqCpc6cC3yUj59OQAs
UocpCugMTu8cXgFRnxTbWr1JHDiSB/77ttyVu7C3lVcZkvxt9967drZkQ9cdawEy9kK/OHMW1mI6
nCPVPhO+5RTFDXMlaQOCTvms00RuY7wdDDM6u1+AQlze38dLrF4rl7SQb5jY33K902SKWENS5vER
KVwffqQ/Df8tg+H/D8J+4vR+fII/1zsLYb8I7eHrFB+q57cdW7LYexWOq4z9v9SkHJu/HXKlPxAD
sJ7NTcw58peHvu3YsNRmSCcLKCMwUVN/qWfIgsuX7buuIRcOoYJjs8FUHBvO919GCm+pShpVp67E
wDqW7c5SR5tM1Tn4HrVmU3kaOXfXUFmoWVdCmWfwATSgIpqzjpvPdRRuG5kpep/tEn04D0VDK1t5
inUjWkxmINqRBj2yHTbELD2rBS18adflwqFQNYKG7jTtvY2vhdcV/q4yoU4nzY3ii9Gqj4YVuStO
ycisb/ptZwYHU537/6O6FsnONBkWVL4J+9MfzqSBr6ou8sBopXSyMrUjz4ng3tSPGDI8giOzs0Zz
xPrO9wf012HR2YEf3EH5pEVPOaj1Tl9fV6GGCkAo77oeAKc2nIQSXIrsoy5WXyzUvQRZPFxTVLe+
/hQXVujJnUSggJLY5jXxxpAMtewuidFnFgiOzdbVYy1ysqK96SjwfWbn9RA/ZvK4iPIKcyhy36u/
qdSI9lb1nqXaeRhrDv8FRftg4s7vso2WMMLLYH8J9WuNblbQJSrXtHekqGVwmAPZDF4zf9le+UR0
sdhU0VIah6e2Tl505dzXhJb28CvbYzeli057CVXpxJeEwPrtZB6SoIGXFt5GObkxvV6jAZB65BBl
SDJPkq18oaUDUdMabePENdP+kIpzvxPznFwRmJpfxberfstX2y1D4NNYP5twVozQC8DWm5rVRYp7
en0BdAkjqod9lT0O/gN2i3OWhjeCkH+m1/6MsZuNRprcgTw4M7k+GOG4SXpGUFXrtJpxDGvTWhQd
UWFlJuaEyucXIARrwSJVSEbFUScs7qK4lfjO5qTXByHyYCU5d61AtKR46UT1rI7TKmjyg9RSAw0G
yReAykmBy8xw2XajV7bkRTJaN/riWFyrDV8UrMC4GDrE4X5Nvk0FkTVateVbGQSrYegIVCOyshdp
fZPdMCbqk9glSLQ7uBkgPyOyryOj3Vdj7en+S6t2z0MVfhrgW9p65O+aSgvsEsrpOM1ckhzC7rjP
tNbp2Tnb3mLWVhBqGQIzT8y7MH7zTWnZ+rw7qd9L0vWmENJlXrSLgXCOLCVlCGBKTvIViO6bvO+X
snFK5CfTlzdR927obIji7Hu7lIIOfYJmtr4uwY1DxYUHAs0wVE9KYLppdq+TVBe13XJswgd0JBer
RoefFLdjmzHHHohUeFAYqEsy37ix3EfDYUw+KSRx9YhF0saJSZnUMmmpJXRiBN1N6YL7OSEQcbPS
K8mRCsvpg8BTMgrG5nGqoIMJEEeSbW6QPip/smKGfCnT0yzkRiL+s06uN5bp33YlMIuRhvGXZfw3
3K84ByPGRLFF8UbvZPa5/vv5XNfhe7LtfOzJ/MMT/LlfadjNdE7hxpxCIMrGXxWmpP0hkwqOP5kb
cR5o8cjf+xWlJdMt2Ax/8hU+7Fec8wkoJelAIvPx15oysjLvRx/3q+8vnA3w+/1KD61Qq8VodCR5
EpwxqeBUBtOjLk/IqNTsOby2hRO28QIVO0HJLGyHvkJMMbgVjRwklBOZUKVcY7wKQSrC7x18cjdA
5/soMXgrx1AtHNI+3wWEabog32m9dvCvTLWkdA/Hc9UhBlBiVjZVA+9sNfl6DLtjrwT6AgbKIoyq
k6Uknxp2E7OwYq+pxPfcKMlAS29ItyOaRvWSQdoCt1iqhrzwo8bpDHyageao2aFqmmMsBs9Qtu2E
VMIWioMe9wRA5su2rFcEB3oWvBpB/1RHQ3EWAun5WuWEFyQlc3gz3edM+BeWmVleX5bkuHcTipRQ
idZyVGsESEanSvGJDELrZzSXasiXYnOQi8ZpYBAhrCpaIN9ixsIXkwDhD3sxNSGCd1zCWsm193ik
l1zKd5P+0OVQp4PEa+t4B7/amRib2gKsz57lLwCPXui4LHTfeInJSyxJ3daKHNBv0By7aDwFvvAY
xwcBidxE4HfY4vwyIOEIkxQsZAL7pAZYQ6G17yz02zhUV8loLAdRXc2I06Ek8gj/8NKXhJWh9sRz
thuzY/vPg2nbaubDMGinMJie1QQoqpXcRFF4UykSdpdlcdWWQc4oJ76qm2JMXkrZuG3V9EYYUVEM
zapW/QtKwdGORuuYoz4YZE42rfDs570HGtcrCEoryf9FwCjRtx7w6AjTus87mddPTzlRko6G0GuS
TaJnvBjBTxGnJylrlpqeuYlanEQl4pTCrKuy2G6mlqG//th3T6NknuscpEMwenkLkmZuBgay5DRS
uMuFYSESQ6n2I8qiz748cGm9sjBFqhfSludBmZMMvOpUD7xljls1uOr/TVUyJoLaEm9VMYWTowYB
DD3wZug+dUF7I6bJUdMDTw8YpWkpSc68LsKTwnf9AJJIgeO47reKT68v1X1AqrNvSLgt5fs+R8RE
60ZBCyjXgitV5rKfTq0pv+ZKuRpUeVyOKs0by3dz/Wo3+XMLJTdRftsFHLQNqFEO8RJBafAU/rNF
CHiO9sf3C/g/PMFfDRaWWYumOsnQiqxLFPZ/N1i0eWmfm/FM7mc/0rcFXAZziijWoBz52gj8u+CQ
/zD4I7o1Fo+SE/xLBcfP4gEGd8a8ecmzfxrJwvfrd2wJ2VXh5nOuZZt8MtWING1URUVzvQxCgCtS
SC++Ej4Rw7DodG7b2b7iW0TW192ffpB/9WnSIfphN/nhU5zrrI+leJEI2gCMXSUnhCOvP5EK3jCo
03oCxToFcW0ys8QG9dxrlEhTGWheYCEECCIkWppaksCZJKsy0avVVWqRlQJEMYbELQfN7bNu1RfS
sypFixbNnl8kLl98oyZzuBZgZdFDl6O1UQQ1VRW4gNAgk1FNFOgxV1ey3vpwGyrrIH+o9Z2uLzR5
naRyh/QXhaUFP/l0DU910H5W/YUor+p0l/mQHYnrGZFjKHuhzrZYKNR8R5p3isOvt1ZZtxfSVTUn
RIpx/iQ08aXP14o+y5E7ayUWyRP1zH1bp0+DdR+m/rIspU0FdSwXh2FXNspKvIYHjE8ZzjN9W2dB
BGsblo6KripA0pdJnOrl6p1SE8HguLhqYNPEGg21Xz3ksuboidwthG5Ta+KnyWqpWPgx84GyTSjH
1hjODIOPDe9JTvGNMX5pCMepNzqfoNhpayNA20JEuTwRRGEF40KIb9SSZrKUwe9pIlee0kvfl5On
FrtSfYu0Dchmt1fXmvk86htJJ3uOwQenKjB+W6Mwt2GxL6CEIyu20MuJC4tqNJOZ7TMy7IliTi13
TNcRatjwwRe9VMPKa7xYxBckd0WxMUjUbK3NNX9pFByYI8eL4SziWlTKO5+y7Gqkm7FtzkEI8V+R
zoUweUOwiJt3f9r01hHQUC6vMmS38o2Uek3Wri1tHxGpgOlWgbBtRMxgdZl6FUG5dVvn5yYhyR12
BZLTuAzXobVuhLdQ8CJ/VvtthvCp71EqrwPr3ko27RgdVHNad9LncmRfvpptUdnXQqxIaA+aBYEG
i9BCcrMbJnILYEKqRn3hgGMUg6tIFpppa592UC44QnUMRpMpPDSmsNW68ZPMdlmryVK8ehqeVRjV
O8Gqops+Yac0yB8azfJxrK8v1hjdqPhNumpVocxVlG4tkQ3UZkbuSi2u2xIduTwLrRH9KSi3xVvN
fxjTc6TU7KFIUib/JolLk4zk6TSoIUr81jM6GfmHpMVEYzyDddSMEZLfTdmRTlDc5dOxCgkfEJad
sbfMz1PvTPEhKyGN566VZMDn0rkYiu/E6kqmtshRcJhqaxEN7XLSfIWUPxQ2CsF9wj6ivLsWe019
UQd3DsLWyd6oZMShanbqQ0qorF3IQreYJrNb5VGMOu969lvL7YPyvrIAgJefdLT3EuneRElcid5W
dlccy3oQrSVWFatg9NyV3A0hXUujP7WFv28C/9JNCdplv6pssRoRr3JW0/pJQ2uOuCZ9Ja4CYwAR
zIOWQINNsCRELd2TcTr1PYnBHHJFjYzdlrJ6W0mUq2PJcpTSLpGI8jVV+ZLm4kYqRbJHjLuZuWf2
Ksc+mg1+NZlrvoHkKA/YpasIYYzarGtJeUmzlCFL+a7JqbKK1MTtmM/Eih66GsHVpVlsOjXcoMbG
r0oyBfemStoPondpE2v5UzMa20rJLt111vmSzt6p9Duq8oT7YvG/rKETIZeCiuEEVMmV/HCBA8uQ
PIyS1DGfxGha3etj+XJFUdtkhZsC9ZLGBqF8dCvTAlHU2PlQNv1Dz/znlrkokY4kzps284tZN/hx
tzB60WytK5d0jyegcXEJ/K71p6xwvAA8YiFqlFAA/Wf9qUiCJdME/1h//sMTfD2+IO+B7YdeAOgn
OJQvvqe/NAEidaSFUwU4IDx0Pv5vxxf+EmpPfFtMiBiPzsepb/3S+SGmSqbGGQZv8K+ZpfhB/3hi
+P6dz2qIj9+BVurHTs1azXns6NTPI/thEQHj1meH7r1y0y4KPICx40SIgkpnm5E+N7kLZbF/XH5u
CEizvGQ5z0jm7FdtnpYwoP+E+Nku+Qvy/rqhecWIIt/NOgJi4OxgddMdktWcHqsv1SUv+fpyibwz
kke7QoXX2s4zkZn25gEX8LLdtLa5O4YvhginXWTlunyGUOSo7g6i9e7IMAb3z649TN7z5IAFIdPb
FTYHeTeuW+eZtQfjfuS2e9EGEU68trDYru7Ye90NUyHXuvy2X3k8cuiCiQDg+Ipr7z9HBKJGUuRP
J/afnuCvr/x8XGfKSoMEsOQ82/rrK4+UGM0aN4M0jz150W9feRnAD7JhCxARB3MGn39/5eU/OOnO
f0snLwFs0K+hosWfZ6IfL5xEme+/8gmHZIORLkaNUdzoYkz7A2zYQrSSB0MsHs3gjbBSqFf39U7d
lOv5V/3SmxcdLTu3CIRBiucHquHEBPKGCf2BX1v/KJyFs6hjsto2nLRTkIQBNqPRi4otSB3+VCRs
UXiYuY5a6CjnMbSe08rTj1LhtsI26k2bDgNglYnmcbywZDfK3ZFuRnmQpoPfAq1YRrSPlUM5PuT1
CSYxe2urYArw/H12X9zrIRlDbiwNmHzoIZ2UG32v7rOtfNb44l+saGt6DVxfg7An7DFrzi0R5wVs
B/CBUjc6yQSo644SfmoOle4OOzkTqBKMjawnHvZALYcaERDXm5yE5jE6iNajoL9LrafC0oWdq/DK
zAHHvPG0aqmVEj6FeKEI3bIZGCPIPDUjkTAcbgIfByEZzam2GVX4xE8qbRI5eI2H16RM9jpnN+2t
B6QWJRDnlRs69KTDly/8IF6Ku2pf7P2n9qF+kGmePwDFJa9lYumKOVC6+Th5V/xf4FCg8ChQXXBP
QE0waIchl5v/kDZvCPouJvZFcrXrcxhf2PP5Z3g7dk9BFm515cBPQk8NgtPY4wOayNGegomgiFwj
PphZppV4ehcsqy6bUIiv+C0alYuPMXPwfIpNulFqzknrCDRLDdYk718MCRse7pZYOBjGPc6/6qn1
HxUO5ZkJ9AwsKh0HLBFR+lg170nZOo3q4CdsCtNB5FuCTQEEUe/i6KThR9NNuzLyzQiq2kLSzPRU
fA6LehGbSKgTgsmM6pJZi9Q6kwC4TS0W3x7ZMi4XeIgriU/BEFakGaRIpMGE1szBrCt0NirTHAYo
EXLxXg5CVzrqZ+1Sq66p7lPhje9RauWEdCx0NPD/a0KTe6rnhppqRzwKZI7RiicyBuI33k8P6F+/
48xpXR39FRtOvJngSDtC7URLDsh8Cv8rAsAhxsBRK8/XSbA3wP53djt5v+vqzJQUpZXI6HZGVkrz
GvXvDXFZFCSVI8vHA8k/PMGfq7MMrh8mArjh+WDyoSGO6UMDXEg/hRwY63sWMVNazhyANWnPI9aa
dSTfDiTzQyiQdYtV3aA982sAzVkq9l1D/MuFY0vBXcLBiN3g+9W5LbV2Mlosnnu0gv2cdYtXYqYe
BgcsF4twPZ7ems21XA430424lJdIDbfU0EcXhgGYwh0GWE4y6A+//MNFuEdyvH2+fAm/QP2P/MR9
mf+Fdcld39ygdHT9jWBf1uvMsdW1eSkYtuo1qe+mvSvt0T2sUSuu169LFcVBbiubwxzMjQLr9H61
b+fY7tu729iuFncluC+PRBXF8Z6sJfY2nHFuul817dfO4L+2epCO/tPn9OEb8oPqolJC8jMnPqd6
XV7abCE0a/GeREt+i95Ybodga2ILMN3yOLnpk34/HvobZZXehrdrTfL8mEPUmeMT5f19sVNO6u1w
Mu6Ee1TFk7EYWd9ET3cp76+Os/NUW/PMXYoOEwHa6GZHYn2XrdeNi9P77UjAPBxIe3V7QlDz1oK+
lc+zzkOztyveP+MAuyHe43ZYglyEt3h7d3J9mwGd7aFlA3/0kANNm8FpTwg951fJbeZpzhwvj3bt
aju7obYfNEz3kzO8+ze7/P4KFiMkczm7CVfmgWiz3ZwLPnIZc3IJKlDVPhZEFu/sg+zO573BE2hM
uePjHEmC2pO/ySucTydXPzCbYAatrIk3RK1Hdpp9vzKOBpQM3QseotDZCovoAcOcsDM9cWSrin7j
gyPDL3xoOuJMep7/hxpUFRT1x1qJI+cPT/Dn0jRr35CPkFr1xUDG0vDnuXF+AJERijl0HUAQ6Gv+
fW6UUXzQz/1SDH1BTnxbmWYxKGM8/vf/4ZEgnuqHOw596sfrRqnyXakk+41/tWoDey8NL0wSj6Wr
e6ibkDcJW3hSSARwZSEfmzXKzTONDbTUCwRNgBbtl/1j55nLEfcCeW0IpeYAp1ke1bqj03mtO9xg
OuZP52inrc+z4QGbhc50k7bFXjgnd/qx3X5Wj5xacn/bSAs6hOaahApQTTN/9ZWoPw8Rywp5i8m9
tAbg+uVXtFeP6lE+6m9aTerV57XNnPp5dHdP5o0ClGA5K6XRSiN5Vre+aG/lVb/PNzTonM1zeRjd
6w6qEX3kZFrsGKB4slu4xYL72HxQt/WMUl1fPd/Z1yQnAZ7b1wthoay5W1JShc6tni9/120cuTTV
Fd9b1FJUWjO949+3cYospMvfb+P/8AR/F1ncEH/WSvN+/FeJhSaa/ZvKi1YGYOuPtwpbKrnOGvXe
D10F6ad5yS+oTr9gjj8OteerniFK83mABobywxgiFStT7KUYe7b+aDbjRe077GVAVCb5Hl5TSGoG
KLPrtAslIoobYjyIz0mD6ahO/mMg4Agnf9Wu/AFPXb2f4oqjbwDuaxROTUAUcbxVhSj21FFsFmE5
Iwbk9zioV37cWN7QDAwZTKcR3/KGubpZH6UO+Wljacif2L6LF8adOk4asIXsGjrDYmgBQsdoVtJH
KqE436ZdDosIKVRN9fPhh/oPXTdgND8tJPPHYyLxZaHj3/PW/kHbmU562vltQapkIttdIgIhqMTN
fD0SmbaE7shsevqWQes6HbraSeuud6NCPSiI0WkpXl3yoE8JKSRiWz3ryJma0SsobqKqsMcCGP4o
0CsWvZAZhzpQouY+/ZjMdHTesrkXotc5ARN9EFPQ+uqIOqQySCGJEmw0cl/aXHls06tdta9mnSwq
tsa874hDLu788ZMyQncJ70sCHubebhh98jP8nqns5oW60I1m45eACnzykQk0khjetqbkRmm7FEir
Hig1W0VDFJUCIEnsa4pltWkgSaO3UrSGbJ3TkH5WgnQ1VR3ZMjcKGlGRtBmrXGuaTzIF+WRWs81J
5c1zdZ322kvRoZ8So7jzCrXkIzDufSgmgkHh1yjGMcuYaihL8zrcNHVx1KWTNU2XOOoHhBAtYh3R
eBQI7taKjCw4062FuSwZe8830IMRTEsjVrC8WatmWeSpjXqib3ur3AnyItPrh6svNja99s8+rX2l
rT+BjpCqN7GhggxH7bMhjss80za+8ikxm85TBoo9LW0QBvRXckQDa6FaqTeVId5hhQ8klOWLWPfL
K9oCsxcLd4rfcSoRLFNc4hJ+JeFHdUqXuwgvQcXin7AWVyQhT8vAH3ubEdTCzInsiMrqaSqCU3jV
a8o5vC3EszL1G90gJ9KtAyjAtGQX1/W2S69OEurPUpsjWkxWml4fjbJa+DM4KMnXalk+px3Yn7Uo
8NcEvX5WU2Ixoja/ycaHp6Bvz+upZR9s65dK6Dxdi3cMPkLbrGAlCkQoOEoGS1NqDtdEipySHIpO
JfAZvmnrp4UtjcAemolT2mQOlZNda9imA6d0QzpXbXYvZePZvObLPOJEGeEdjM3Tb7uxKCDqDGJb
IGbNcJj/7N6RVUMI2w8by89P8HVjQcZLmNsXQyrt6a+2ha9bC4/MnoVZqUt1ZmBk/XtrEQmkgfyl
M5qSTUTHHN2+ncJ4CFjA3GnkSo1fDFhgF/lx8fz+wudW/cfFsyjUq1anjISF6GyWh3iwpUXaeiFr
S9Gdu8z1caY9K/HOnGjNMecKl4xikN2hJ7WjF82dboRtuCOYBfl5T5W5M9x2B9CDKnH2pM3gxnJL
jwjm3HFzVp+S5fXqLLvY/Sw/7Y1zMyz1I7ec76z1J6JF1sG69h5ozSTUMYmz1Db9qt0Bys9wyuKA
5d/7bBlRNpDvu2wfxII10mNx+cx88y5ZEvR1yB8s70G1HzqXJ3GZhYK7Y+ngWBd5C/Vo62u5tGuG
jOLzkK1j2nrRsjI8k+z6fk1fLHPWyzOEzXssD+1CuhFPwhZkx5Ua+EEjW9VwS8AkV6dZd6vAfbMw
334SFvERgy2ILxJDrdVwlNadzTYxI/Nndy4l3VZ4pQgnOa67x4zLXlqRW/+kvWkkvmElaB7IUbvz
0o1oQ/iHRLLW95xcUziCqfPs4JKCEsDMoLNP1WKlz6UUvlxnT3LEIl9WTMHelGPxkDSODk6XQyvn
WX77zsqgU2TX+2oLvWqZv84lpMlL0t6vvH6h3C5MqIUxpsOLgRNiuuH0ndUz5Lx9ZQmNAKDh77g1
kEQ/z21R2rmQ3r391QH5078yjgC1INKCTZ0rh/HHMdnojYIyaTPhYnxWQ7qIyIHs4Fzvyt7eh0dQ
0UeWxBVDjmXkBafhwaT9iCnXQgG8rtP3mrZeFR6zBv0qHi5HCjTGn6ZXb9ngGy/mWqhf4BiKGSxT
KTio2Tns3nFczn7kdjoiCB3xaj0uItuVXqt7oATr2aY8bQq8jvOv4KCfyG6Y/3CBeXmDynQJGqgm
81Rasprrt2hShWjdyZ9z7MeuD1V1rdrLurEnInS/BidI3u71ghDsIK/1tflEPMTbetmscY7RIN6d
/PPqJPBpp5Qi7wdAr2RlPATu4ChLTyC173hwdg8EfBBhEbtzoRO7OtVEShGP7QQDZsel4a2+WcMv
WjEBPlAyO5/9N8JFqOvr0X6dMG8IewmytmwbAK6bdXPLyStdYarhhYTTLoY7P20bSM0Vmbrjwiid
aeMnC9V2AhK818thsyNgkM6AxXX5vNVoHd7sLuX79DK+zaKzS/EKm7eu7WQHlEizccU8hPHavFUy
MrZxjN9rms3ZC+CatikEd/pMD53yB1pWbuFfNe9IujbwtapegRMIAQFxj4oKIbPb9nVn5zTXmQSw
rXU9KOpBdVI5XGUwseGIKWvNjz3LFdBVak+ctQr5+f9xdybLbWNZtP2VF29cqEBHNIM3Qcu+EdVZ
E4RkyWhJogeJr3/ryp0kZ7rCU4ejMqOSMkRRwL3nnrP32rankARIzNIzd/tfu2cRAyo8KbqJC4Pt
67d7lq1IupB6ve1p4mX5eIEfexapPxRiJikWE8RY309DbFm4SoS55NdsUuW/YvjKyBeV2NdEiR9b
lngJIoPYtQAwyLb+Jx68V2nbu5bm+/dNssWHLavox+ws01xnKea+g3IqolSOMyuUXRbYE3NQzv/B
PQnDIAGxXyc0DmxGscKjpjnD/NzvJ+bqkD6QUx1SwjNyPaxqOAD41rz+DvJZqLnrtea+5qzI3uPj
p09H59M6dteCtCWafD1IApGTzMmd21x5Uc7MDEjL7TA9TxNHAdW+n+6fqQGd593+iwhMFiE+N3/v
zQoKhEIIXaMxoeDhCPubkzvlv8Fv9f3N+ssF3pzcRc66gdod7+gb6hIoECDJsCtfCSGv3qo3bS7o
nmgsTeKMvorVvxdYtLksuu/MLEE/8Wj9UQNetNI+3Kzv3/eHw2lfRZoRZ+B55fMmSqeSE2wecD0/
bUSkFD2pjVjgZw8P4haOdoLbO7s+Y9rbxi/q4LQL/Hif8UlMaN0ut2f3ElCj0JBFwjcDO5nFwTB9
81H/w3n6H0SP4h3TZjFEthexS+8fL7MeVfhwvGOoI0QcSQwLZlgxDII4s0U8lG5LkeYzf3yxD2Rg
v6Q3gC/JiE+JMdHCw6xZdss1PKIpqswn2W+YEYgtqJ8y9iUqBYZiTSJCTjUm+tKiUx1I/NiJK35u
CfJnEJerc+Gd7ptg27vPO71EDonbNK/OuE5H+nqtVz2xY+w6dsgU3ZTiygnfMXHizTdw5N9o+kAT
o9OiQhjDvxDrvvm9/2JStJhxyR/2A8QCHy/wbT+w/mtonF7I4dKQ88BA/rEh8ArbgXhFHGMwR/48
w+j/haODJILGtvAoKm9EN7wkHiz2CzEww5r9JxuC6H+/e8Q+vO+PVAH1orZVk1lUw+QPfh7c1evI
6qqOnOGFpikAyZwotjM8AOg0MZwd/jG7DjY9t55xCYjJ4Nm6q2yn3BlP+xsosGvl6PtvPt5/eKy0
j8qgj+/yw66ld5esthPeJTuQ/+Dlo9+teCOJR9bN1Dih0rlx2/DmcQo4o3/Jveed5R/dxHl9G3/h
7UyfT+CwkakA3GNIwef1+x1DNG0/7hgfLvBzx1B0mxEI/GxBw+DO/NHtFWUPmppvoIw3tzPbAp4n
Ianh1E5h9OZ2Fi9RJVHkoHcTA90/uZ1Fi/rd7fzxB/+wY0jamBRSCjsK0wyEgSQ0XoLryVL3VR/E
JsAjGBaR6eu6N3vZsn6u1SC7ipxT5JjXpwUqrJ27pz070wNEX3PmhExVM2eucl/tRWBc4uBjf/Nh
/8PNbXy8uV/fM4BDZuv0YeXXKfSbFiyrhw4PuE28e9ucCdTa4PaBGvnZNtWycFKHkkwiXsE8BzCu
w0EKKJx/9kltZRMg18k5u3KgBt2SkSVgNjdeRdeAn73z7cWTwtM2domEcZlHTlPKrfEh99oQrU4o
DPn8PJyX/97HRJQ+uqUh90Jp8j9GIib4pV90Z79c4Ntjov5XCM5Y22UuLwD0Px4TxhsiNg58DXpX
CnBW5J+FFQI4gu1Qf6KDe63GfhZWJENY7BacAL5K0v5gKPKqkfjwnGA2YYLIVkKVgsLsQ51SlmlV
nAbSnbIjmUn96EllpC9sLIDOoMv3miQ9yW3kJDY53nh852jvZ5R98zEhtg37XakQ0J5G+ZYxaet0
l6XeI9zJ1aCP7fJmGPRu2bQiE/44UonJluomUQsiUamt6Rjp9JU6fZPoOkKqE/k/UaPNL7ZVgClE
qJ2Y8W08qtsOT94x0qbnrkVifp43KHeOSI9zfXDoNyOzatELDbPUaDzgoZyyG8YQ2vUpa9a9fXZb
UwliW39oc5VW1AXmmtbpy+IknFhWGXbHB/qaqjdRm1lvAgW2VPVeVp61tNR8jDKkRyUTjBuk+8qd
9lBrxjKRic049THdLGwVzGxAxudnsu61olZDc8TgMpJrpBSbyLIvu6EyZE9N+pJA+gET3oFWgJUr
Bn0EfZpleLXjO2VADdbnL7lCoLQ8nuZ8bI0TWSe/1MGZqzaNsEuB3yXSdqyxd3YJZO6gXkmEVSZY
D7SzHlijESi6NE0NOZiMQKTO+XWuDKssOs8VQCThAcPmqTXC4YRxzhw3DVF5ekZQvETzTp53R/Dn
3WFWirjB1PyL982JRknF7aixgb5GTP77vqmrtLJ/WRB+ucC3MlC0sllqZJ6H77G/b1rZQC9Qm6JS
ZdpHx+D7ggB1TSFSnXMWygUk4Wyp3xcEXpLxldmTCW/i9eT2BwvCP+xBvG+R26DDf8PDJvaoN3sQ
QQzccJje3FYFqSjf2le37WKSQgI4eTTbhuqmONMPTRZm47jK+jTBJBEkox/dRoiSCmeWz/L7S4DZ
feJqj0dwDQ3qo5ZsMQ4noXUzbjxp6tIVvezcNqj8ClZVHdjJwp6upOC8ncyK1YlYXGv9+831tQX/
fvz79hdCOfT+BysaKvLOiHBp7AraqbWr0/U4uWYV1igVPcu7EAFlLSeyG/ez83XTuYynHBOLEaoE
vcPhC8J2CqRglk1caaFfMKq0V9ZOP8wIdam0v7gpQfknNjGLdhc39u9LTNCFvz4qv1zg296p/Be8
G5sSPa9vtLVvFSboFvJY2a1MA7e88Bv8eFIoI5FkizMRoDZqKH7P358UtmIxCWK7e9UEcpb6gydF
SIp+2TnFUyeALkDiTPH6myelPAyjdlaM1KsxCJ2i+5Nd76zi06h5mVxdp5PhtjjcH6QJktTcPWSS
o5uZf5n49jCsyI105EPutunOlLiRjr5sl9vzJAH9obhRd6+AmDalOY3LadzGj+Ugf12K/12r9/ok
v38g3n/sHx4IuTbRJMsXrIXScJ7agu2idFfVsb1Ju8tUHS/KTdlqm2iAOXwhAcE8u015mfWStE2l
tiXVscKun8ZXR4lBxhD7vVbRXCfZ4dxdgN3nGI74Ueuim1uKdNPhhs8y/cslYZZa4VVShyQ8lvm0
TeVFgkd+NG7a7ryoL9b1MafSvRwR/1rVrDh2haNKhCZYVbUq0rJwj+oFnHNJQlNTenlrrNRcfxp7
gCCwR6MqDSoCWBKd+lfKV+qAoji9+NnB3DKDTggA6Je5ffGNJA1ka33R8coTIyNr4VFqeNPSfCJZ
XoWJLz3synN2ZSnwq8/V5UXRNKIMD1KoRFnlSJPcMwstgMV3nZrNpirh5ZSnRWN3YCqtaFY0PW7B
cdYYyZN6kRr/MLnsDwYa6exynBbKIcyL06w2LS+1xu2xL25PFrY6m+QDWb1DMtM4eXO81RN4AfSS
U6epa8IdSNqzBnhVg4kQPZ5MK5JrGNHHn+NOTj1bk17sHmKKBPbEP5ko1Q+CTSOfGZpVmace6kXc
M5LUU2WeJNa8VLOZfUSrQA59BPDlYi3KiXEVn8ZQ7qJpG1N5GVMwOGStV76t9iinjzajB+XCQFBh
gm7WEzUoz9cjE6yD0k8QI9YbPuq5bB+3jYLSnuijsD0boUph19TzmA+oLkAh1ad8N+rJw1i1zF5G
siPJ5Ckk0gcGghOMsfTjthHqkdhpG9npCjQbWbNRI+ifVrM4xGbkKfaLjvRAwkcwadcTYrfrp0ht
n05j3ISFcdjU9a0hn29iyDR/7/kGnwrlBuYWVivLpLL493LG4vaecF5+3wb45QLfyhkLXL+olESg
FxeWOYh/K2d4Bc89f1huRaT2m3JGYyVWOPPwXsRcXuGl74s0L8mcRThO2d8a0X+ySIvd58MqzRuH
lgsfjMYamNv3q3Q2sbM2zhNLyBgnTIMvc7Q4zRdQmRe/+4L5peb/+j3jzfN9XLkA9X2FwS4gcgZ1
lnu+Fyy7oPQuO4a4WcfafMO9n98WSwaoBHaaKK3x0gbn++r2OONrz6RSrkf+cbUpghqhSbtJh+t4
uM7H++joHuFLYEyLl5xcJF/4dlzJl88hY1v+S+ItNiwsTlH6NeiiPMg+z+LV+eR1CunYSzgg/nlu
3zRB88laPoBu9mjCjZPAja+NzfC5dycPjTfCmtsopqut7JsSfMUmXoYnLsVA3NqnxNOWiJHJE9ed
5af5GsU4eudTGJ8RY83OBIuC53zmuydJIN0WmHEkR2sEjt90lQczd7bVvaNu7rrP2wbBJTh+ugqs
lVRGELORWqtrgfObnjxSlgSlFzU8ivjV5BnuJ/DPT0mYhOkTdmH0VqxiT/qVtiWipLrbwZSfXaby
9BCcgtad1rRZAIdm04cFQMQvlIz74r5mOASMe5uEdPaqqUBqy2sKS5/vvayD3Y6vE9GyN7C4gij0
7oXk/hZMlvvlxn9ctxCxK3TYPsFk2FHIiIZU8ywz6p9lIWdQe2bPaJAQQryBVmMj1ZLZSJzmLrnJ
hl0sP/29Kwi4W4ouU6ONiB+DauHfVxBZleDVf1xBfrnAtypPsOY1LO7wRSei787Z5mcjUUD46HXA
xfjKp/9+IKLMkwWfCSDSt1SPHyuIeAk7Kq1ESkRCSv6oL84465cV5N0bfyVNvqnzzN7oLqNeoZo5
selNSV1iOCoDveTWgn2JrBijlIPL4zAlnJYZzOtMSnWZxzRXNsrr2ctV4YQ9Jrq95Vwf98W4dJLI
zQUR73lyQARSfD5Mqzk5WpOgXEDDKU4hwLLkuJJGxx4RiToR6dLkMjHAuoCqH3xoohdI1e3ns0Zm
sLUjx81aIaR+9A5PE7tytehqpBR1kNjAR4sllaRKY94vk20SOS2hgPlSnQTHiX8wnJUxn6zJ7VK0
2SGepqtMwSxVPYB2R6697Rf9U7Q9341PGQtao/OwoyhALSGtlvpl3dQeH0163VJnsJ/fimzrARuG
GcpBus2ubGZZh9korzqvFjnFxsZexciTxvCyiR2Qw8XCIFGbqG0nWUxVTwXv5p2uq5kUT0sZpaF2
0wAuwgjW27eGvsq1qYmsaT0SlAzWM8Q1tpLX8hU/6O0kDSXT9P7mR5RuIgprQ0dFIKwCv3lEgcGJ
w//7TV4Qsd9d4MdBTIawLRCWKPs4cNGq/HES4xVam2Br2Mb5vu9OYir1AN0KAJw8xmzN3zd5HlEO
jDZ+Lp0n+A/Ns8o/PaFv3rf9oWdxvrRGVyvMWmOd5Ljn3r9brreflhmas2R8zRxIgzef1T+06v+h
m/DuoxI/29vD32E8mENq8y3xGh51N9uIWB0hZlgv/chZ+0t/u3zMpqW3E2mw06m3d6fTb2e4v3IM
hRlvghVPI9wY3sBvewTUn5zcP96av1zgW/1p/tem6oRYJ7w/X8/73+pPXoFzLeZMRJio75ShFJk0
5W0a76hwvlq+v9+a4iUZGStugdfL/aHMRpyi35+y371xkQT99kY5QkzQj0NkkqwUr49LNTxRqUjL
yL0VYAORPIBYkkIFLXN4XMa3oMew8BDFVhxvDNu3Ze/CGdnAlmPMk2aRVXd1iwhTFImN+zSsjl6L
1o6UAj+8I23D6ynrELkjeNC981wLtbD2t7abrthQDu5nOvTB2UXTOTlO05sr+ypBVCBUcwJkXF2h
oVxyvGQeJq7SvkaGxyu7f67WZlEGBulqF/zi7bKZXNESd5LTxcsrfQbxZtoXf+3xSozmhevMwgj2
ymF8s5r8IhpQFYne7/vb+x8u8G3lhRnGCmpxqzL24SRDVfVt5QUZ9qq7ocABHsN84ufKq6AMQPhs
MSdCmwZu7OfKq4gkcUEZg8D8qkL4kx6YImRB727vD29cgJff3t68r2KiJhGGz7J3845zQkn0oKKT
56skyOw12LZ1ms7bSYQmGJFi13EW0ZcaAsdSVtwan4mZADMvTLfCoT3IVxoDyTF2IpCscXpXDYRs
2+dpq+xlg8pA3gmRis7dDHvROet3pmhBm1QNF8jDan90MXiQlChfx4f63qjb24PR3sbJ6MFaUZ0T
rhIQs36SmwuzrT+lh6fOQPx2qXy6isy+rEWuI/ysDOi0Q+SZR3V/kSKObAcCPqPzwc1P6f6IEXeI
2tYtcnpHzL0CQO9f1ASc40Q9bMq4Vqjb4mxRwh7UsN438clVeg5EUeeOLYfCIePBtj6bepuGxxhW
e40H/hIpG/hD4aQhD0U5GTvjKFewvKpFk0p+YUKHrtUl2TojA7ks3vQJJyF6LifztgSOXOQS6t/c
VaUML4mqL8osPPXncISWFROpe8KwMzTTKs8XmSHdXLQoctVLE5ylaGnW0lItirkRLYaCnlEaD4vk
DGXQakhe1NuT4TVjt+ptOAOIREIZjmbWK2sQAgr43f6pLC7LU2Og4ms49JJnh+OFRpvLG1ue9VHi
k+QjHnVYjHpBfq02jQtoTFINteyUmcuslcMi1r1TWd902RXKVDfJUFBLk8U5059jswilivToSKmf
tLO6HsaXv7fO08RsxmIIiSueuKDfrTYTWSKN6/1qQ8fl4wV+bKYyVSH6QlvTLLpFLBw/NlOa8Kwk
ClCgb22e70cx4YOlyHsbl/J9M+UlLkPLHaDQVwfGHzVzRLPm/WbKG4doONFVhvQIrd6vNoN9PKN0
7lD5abIb3SCv59lVMEgbbKrKrJnX2NeqoId/vj3Qh/XM5fgcvTQHB1JQimZofM3rmkQBX74/TNOp
6pdbrPyAWmf5ul4qn/v7yV6qpkDm4KUyJz5qLv0emN/xo7FTbEf5PN4Dhh3rmQwIoGdKRCOpkWoS
m6tQylofLRcU9Hpxkr4kxU7Ls2lD2+cydPfV0s5mKthQ4N/OVuLQSC2wzV7oQOR7wrWfSMSqz0Ba
nWqjaAu0Hrvzi/6UPQwLe1bd5XeT6/jusjNlqLle/9CHQm8u/teH/UMce4dmDiWv/kJMEW1sxc3W
MqKta2lX1l76uGg93iyGhTL0gF2Uy2xeh0ilyHZ1ex81Ls1nlyPtYpft4mapmi6Ndq44lQLCiu+k
RUWWDP6KaTPVZtqzFNhL5h7GVXKT3GiDo0I5ORI9GyQrax2tpS3xZ0h4Vck97uSpyC9CQrMQL+7i
0/RWZD6ABJnhjyEN8jbnD1in+0UF1wmHBL8s+I6of9sHfQq/gx+Tgd20fcgVx9s/ogu+rnT3cTXh
RyI3iuQoVxiXI9+cIQi4kT7VN2lArLejLy7OeNPuho3q6QGN9cBveiT+GBaFe2P6jKskEL4R29ul
nKyJtfW0mSGU8l7mH+ey9b+MlqLg+909/OHkANb/aOdxL7uL2woCBNmPMwdpUunL21ZwoQjG8HaL
V82zNI1c9+9d5ThhsaxMmHujdlZ+33CiZS3sXb+cZt9f4FtNJYbpKH3wk/GH/PbvixxYNKbsaHQw
lGHfh3/2s6RidijWWqSdhMnSSv9ZUYlXaGWLENw/160p4tf//vZ492N/dCnXYyRfyIONvewQGPNC
8eHiT9ZmPiXX2fT7lg7rX3tHYGLgsCbQMwi1Xn8H/97fUA0iCT5U2XC6Pl7g2x2Bt0I0OGykFdif
uQN+3BKU0oaOvfA7ZIab7Oe+RzsU6S2/fOObnvfnvsdYmPsLCu9E0ajc/6TK/nXFoO8yQe1vopuk
QfNh12v7NlOORZJ4h96YNWxPuIUsw9UtoY+C3AhEOnxTImy/3m7/59gdtqf02Db/7/9iLf94G374
qKgx3tb1x8tQRqpScDp0ThfCJdXyMalI5FV0Pzsel1JMxFACozXL4hWzoXlR1uwMZj7XjqdNfJAY
NFRBW9m6q4FqPxoE2pcYzyq6fFURFEUys+Jse6noj0ocP+XoqpXsuyihbo4th1Q2RuplQnAHdSth
C+RXJowiSiYyQ1J+iYzsSUrVWd+TTFyMtteo+qNl7C7juXca5XxFksaXHKZ7nB6D83ndXLpARyc2
y3Sr22eDKvtZHYEhzQnojXRr4g+mfXW4RDdKJ7lphMO5EBNtpcvZUEcI6PWpqADUdpVjJC1Z87Hq
pKpJA7My+iWU72ZqptG2yZLE1xM877UF/dzo9poC6EKTiS+sJIlNhyGSkic9VA4MgVlTMniqyyu9
tegFYyAH5DqZSdWA89wolmcu7uiFetuYehIUJ0T/lyG77Qb5i91nT2ouOWV7lRs4ckZt3ReAuerj
l8sh8Y/d0hhrP7uk/rElW/kSPw0NM7BCvYrHva2jxZGLrQ73to08aSRoHmlYFfHztAevBrPaa6af
UrIQv9iwT8YPeY+vrMZ5zVxWayzv2DJwAgKW4k7Pj4JlRqD6eMFOT8p7D528yf3xAhypUEW6jJ9J
L6PFRKW90sF7mSAYDD2QzWMgU7PYkbxVkr2dEPLamg5v9YqsgYWeCFXAJ0U+BOkELNmgbU5148q1
RpPcDGwOGlKXckcc1ybckRPdZAB/zhj3fjvQU44z53D+khcPVo3Hf8KJ62ybTqLQI7Gr5WgDkoeE
l5T1KjXU0tX7aAafqnI6WVsVdvegNzVztGJ+zE8qwST5gnQdnBZ1ui4ymch4jVFUeVmax+4pyaOr
CBdu3C9EKod5KNeGgeaJ5NOkxNVU6DuUepe2ZDB4pvE/jhx+ooFEeQry+XCWF2cD97Alb07VFJpv
aCb2vrUgQ0D8V0BRMBTozHVGxvJwOlYvRdxhFWUbWx5G5SbHk6iCvo3SsOsUhWlhgWe3LcdlkV0s
IiTjAbNfMTqD6pXtxhg3vbzo8Og2x/O8sox5Ol6VRYQrtkOXOInrWR9N46zmOJ8OrjQcgbYN88mY
37c2XdbzQs1pQCnavkOaMZEGt4Rnz0SiOazS2uhvv/yHCr4ZivMp8TSNLxnpZ3WfBiLL/3Oq1QOz
HqSeZXxem3GiOoVhBf3pcDdKWpAUten1k2otDZZ7TLRtk4wrval6P9fGT+bpYruXIrs66YrfqIm8
RMrAWCGJvjTVeXUak0WeZNv/HJKTLpvRASzO5K5Lka9FirKxRwaONXe2gF7/RzIn1eFi8jVRdPJ6
pAUtvznZvu0AJXY7TbkhS2cF969WmRKj4clP4TmHEqq6Zw2Ddxpm0mNuEbmCx3iYS9qnwoRGvEcF
IlnTFlu1FQUJx+/Jral5ef6YMtSNr4t6oTJozJNgOH06tAt10LzR2hXG4J+T3tfTv3d+IUz0Kk0u
mkoWOsjfNol1zrUCw/au4vv1At/OtdZ/GSLSJkZujfjyVU/97VzLK2gTEDoqHJPfzy9gBDDPwMaF
uI39X8AKvu/v4iVsbSSxCFEB4JQ/2d/5Th932/dvXLTH3+62ZmtNkkwvMEL6pQd8czWB9Q4kk3h7
zifrFuc7xvWYLECRam8HNgaG5fCoBf3SCgd/cdiRQY8ZG3rcy91hRlq9F77EPpTLxVPhqTeNuxFZ
upUrrdOXq8j7+lIwOxAlaC+0/qaKVksLOxqFxV7bMRvc0MVLbuNZF5iuPNuGsKwb9wGs5SwNQwtO
muKacxwRN6vBwRmxw4VMzOdw3XJKK3wcEhLvGZCKa63un3e0qODkLKSZvc1WyWoys8jpxcyJEX+2
ssASsAwCl9LnDwik7d63rrJQ20JjXPaDc1qIIf/vC5yvkWvv6uwPH/kHXYh6OBIkkgH7pOunVJ4g
QIpUVGnaMs6lrTabXJ+mNdLU+EsOmTS0p5V/236ebJm1+iKs8uEBqdk8ujjWOF14Kw7YdNd8Yx6F
8TSeZp8U7+H4/IBvb6HTrz9xogSpBbFNhLMeFuft4kIca7S6p5jaTxxjB5sE7DAxKXwmVmhv8N4T
yA0egaFv6kC029led7c3+bAXU48vM8IDwYawj01nDNJ1vBbxx7Dk8WoJN2QXznDxk7D5NTy5nz0x
b73aMhqw3atrdbb1HyfuTe18YlJFiPE123s4Opjcp/EccOxsz2sXD09g0IOmG4LG053KQ8cXsIw5
/rJm5kCNEJaL3N1ukbEABGX+hWXfQh9MCyDyLQJvvG76Ze9r7qdQcsOXO2nlOyFmFdPZmq66qf18
dgnig6vNGSBXs3E+Ae91whyc4OG/ZqJxh1zFX4ZHHMNYCkKVdofENyIkzpOAVJydz7arbq9eRF66
+GkV74liyw2U5E5ClcLm3w7+EZzOogQb8NcenUTHT2A0GRlgGhHjh38/OomWoTiXvltaf73At6WV
qFk0uHiDkVgxdBB5Jz9bhhOGDByM0XoxHOGSP49ONBmhtpA/LqZvb4/TtAxNwORC28FCCaXsT5ZW
3JMfl9b3b1xMrt8urSi/lBPMJhlaZ3ndL0vuE8e8V4LGf342WGZuzecGFZG8Xtxmc4zmNAj3exzF
F7/YIgdyhi+QnvJblt/LHO0RD3LEsoTYKMwDeSGH1D78GZBX8PAthSrsVg7FzZZjtbq/vfhwLrdy
6F1WK2zK9pO2QMbp5vNmVa2qUCERdHNyD+4LHt0oCK9iXL6Fdw1PY5EFxf64H166s3uNCt15+Xx3
uv+8badXEdyVJ2uWh7E7nz/itDSCx8ejc5fdEgBJb/HT48k7+jef0DlVnu699E4MsGN8OkDsi2b4
fK37bP3J7zwRYS6eYtsHEmOu6WdO26nmkhC45GmDFXp3diG6eLarf0rYNlz3JnNuHtc3JX2qRwgb
5zmcXpYQulaEgihInWkvisjy+VoKsfmjwsoDIqHOLyqrlbESO4IJfVSiwUfok5fvp/wrkLxdRAOP
hqD7PIV/wsD8dr//ex9WGTswQvoJ6iUUEr+tgwymiQJH9P5h/eUCPx9WhvC06oXd+Kug6ufDSmcL
4SXFDg0Wm0t+f1ghndPf5zHlKIIvUcwAv9dBAoJuCu2/wsP8am77k/6+kIh9aH69e+MfTfPtwFxK
VUcOQtOEeTgRwsgX3dXpVmD6ZdBFlfMESscfyeSNtu3dtr87hUmgBGcg/ulVbVyZKKZ4PLTM1QVL
9hBezWajU25onoQzif5/P3vuDKclTmABggUDinf4cvjCzs4wwaz98l4F/y/PrXCF+2MMilnPUqGB
n3y4Lem9sftyn3psTp9K5/Hx4BE7Q60zLIqb7u4Y7ujbsUNBx/PPVUA96jSlK59878JCgZvTY6/2
ZJ/S4XwtiS3LJsbAS53Z08P9/Sp1GcfXU551iN6OyCxAeqqTSKeTaor1Ol9JPKo2BNxxfdkYms+A
3lfWNgpSMcbn9EtEweBYaOuzBdwaP91WbK3ybIi9wtqrHWye4yZfts4d2i6PE7VLevTiCXaPU/sV
7h1BeopeL5XfIP/0xUWKKxSVs9v8GgZc6ZSPQtsFVWeOknSW3Ca3vX2XIbvx0yVjFT8K0rBe5CsG
paFOYFkWnv3Rz7fNwZXkWZHOBdImD+i1h2lQhDYLqQWCidUD0RkzCz67OcuJe6B9X6+ODBdOd+Z1
+0k0cyjGTrdkwV12KivJV6BnshKjhvammMO8uWv21XGXUvfsWHb2RANdTbbS8s1m+A/NMZqN/+M2
5Vl5u6doly5rtJbJtVABjtwf/X173wYU7Qsd8JI3oXgjeOZa+Iecejn41m6FV8HZsNSP09QvPHOh
++gD00cZHM/ndC1GGOfA3AuvclU7Axr6PvP6lcy8RtxvFfVy51g+UTPTtPGS6fwRoLO4zfb0hJzd
82TGaEUPv2433OCDipnhIVGhH60f+Wj2nsRkBMjWTj0w7VDd7uwRsDrLj17fhreLW6q0vZ67G9JZ
Ez9K7NWpDLr8wd518PA7cnhO1/FSesk4gnTTXAkg1becN8JY8bQCkzWhhYsy3ydkJhaeviEmRmNm
xiRd8J4M95ouj8ypwU92fVA6c2E43svYqo8u72l3MWFS2B4CaAev5gxnwPl03X5Ov8T7YiUEv7fP
bBRslrCVj6t9N349JP+rG0YVTf/fLj0f6gQ51iOGn/xOu4uT15y+2vvz50NBYd56jKjKIjjAy9as
EMpiN4j/BKKLCtmdDuiI94EyZdMmBdzT3XIr+7r/wC06TRA5d85C/MvyRaGQzeXpqZyCxkyvL9kd
GQEOXRHEoduXGUoyZM/r9at3+yUP+eMep6Xfz1XFKf3PPWCvWXyDYHQ2+p86EFN3Bre6I7Z8Vi7/
fAU8W7yJDRFY7N+O/0noeIQTvHeLWy0cAulBnhneCzDeetEu6jsVRUTklJjfqRWY+lOJ0JGAeuYd
/GvDUzcGpLkcjs/FKyH5JI/Syl7lS33DWtI08y5Il0JkNEHkqQZS2K7n9NzqK2lOdBoudHN+uK56
h8RMcG1s7AI2xHmRsaCzvuMEAR8zqB+LsAjNTzDfyOGMGOWScwgS75klfF0PUL8sP1l1iy9pULpL
87HAHKg6t5lbTdO7A9rWzd9bJwCXYSYwEYMsdNMsQ78p6hHVicnB+zrhlwv8qBN0hkwyF4YJ+7Ur
8qNOgHiCWZyEntcygbXxe51A5Y62Buw+f1X0WKhbvtcJrx5VkAaoCoRI1DD+pKgXs4d3R3cUdUSv
kLuIDAC8zoeje1UblzTtjkR6DBO/6k+Jox/ZFyqL6lKz53UVBW8+qX9Y8WkN/Pot+agRwDILgM3w
unq80YBrw3nMdLnmW2Zmg6KHUYhpXzbSiHK7fZSS5tGk7VggGYhg2EoK3VFL9aW2WZ6zJ3kClLUj
7K+KQiaIwugxYCEpa8ba9WmR2sONpZeWQ5AqggYhNoqVpnGLOvMtiQWnYdRijoQESlP9EAdmKiMg
uJDnYR8ZjVd+cZnEXl/K+Fkn4+rU13RxSn2WJd39UbKu4/rqJJeBUl5PkuB8MhW/P+mgHzRzmVrq
rNImM0M7ropRulYbOci0WHOOFjm+E0RH+kAzu5YXNWHZ7eTgHSfmVaECFCyrOZ53L9Umz23V0WXo
aY1jcnssjFNgHcx7LPPeuZKDiPyNOGYnMNWz19YIgMY8ur4cCN+W2oWktYvMbHdZL/sdyAG1eOJC
s8kl8XuzDLVRWcvpsDcJrjFxxFsX1WvsaH5WjY3JJ4nI061aMhFMkEgTFtDkST89HzRUTkqHEixZ
kW1Hvzn1pfJS+KdM/wyIAZECLXCpk5bZoF2ddV+pkaOTFZdcCttpennZKmfvoMbE0lpXk35Ca+KU
rwsl2ille2Me6c2c1yUZ4VqHAKzsXiqZ99qWxJY0YWWMhtO1xMfpNQCmBn9nb7WfR/CPCR+Oxz3q
6XV90/QsmXE3Kyxpdm7ZiI1qcuA3zd8x+ogUY6RjFpbS/siSejmz8RrKc4kcCISA/nwQrffaYDc/
KTlRLEstJYC415GLkRHXNy4RWkjmGdDA9ixPqWMcTws9mhOwR8jJ2euty2f7JNJ6UNbH8byK+3C0
shcyLAEAwLVzD3ElO1F02V8wOFUc/7pz0KnzgVQ6dzDTfVSXYxDLKTfaGJiSMrUrIMBtAmGTv1hO
erKJTw/YPhnEGA9dVV0xhXjWmnpnqpw0cyvsyphhl7prB4AQsHvJzOqOhptYJ0I0BmLJ7Um/z5ln
Ofb/5+68lhs3sy38QgMXcrgFCIKZFKl8g5JaEjKR49OfD91uWx3mTPnW5Z6yPbIYgf3vvfYKUQ2/
A4lSViQndg0OrMcFMT5flE64U/3C9fvkCHd9iavvQa8yp8yv20qNvauI3/eku6pv7i2x21RSvxpy
eD2CQZZm2Cb0Wwp9ZxMTUyS2HOuykO21UDwlUqzYok4eYR2JyY0KYYTU5LuEIBgLzt0AuOFc9YOh
YyhhsLSqFfSSRUZmQ0fsYZTW27ENEqfEO9gupPJY0wFlxKx3XbWQIEpqES53U+Wlw/1ETel9fL/y
bpFl8ltqmovexEWizqE45uP6OhneGJWIaresdngho9AvlJbcj7HeNQQEauOgbtOcD0YQJ6Fj22j6
XprV/lbFwVrKemg2YbYwrQy/1jhzuhK5Vqg2hF8r+yRoTwYla+iyOz9sV3n72MnpppXVs54I+7Sp
3dIIndbCL11TF2Hks+IbWYoWprUyQ2WBkYVTRIlLvXbajo9hpIeqGdMCf8l3TdEclqX4mncRVOLR
mUgHDavoqU/7dympN1e52/vsPYQJtn6lNr33nzISx/xqFajRLDKfKyK7r3W6m6pKg2bULDJdf/2P
ql/Rj+Ylft5TszJGTV+NMpFGhZ68WZpcYeIuwl9k/2SYL+gUjixkl70/vLTCl0FoF1nhPxVKPxto
dsH/aCh/w+PgkELfiBRjVmN8tdv6dGJchSazxJFDKnlBAS3aNdrZDoftJP7SaHYWPilYq+Z9t4Cf
8i/WBWB1QUIP5EDOdB0D508H8y/EaUX5jS7g1wf41sLA5WE3Q3gbVhqz/dWs0PjWwswsH9g6nOX0
I2CNs6Hn9xZG/APGBuZvOF59hyz/bmFIeUPPAgNofjjxH7Uwv3OMnt85NJbZ8AMvx5+amH5Mk2bo
VMOZjqVGnYHZnG7l0TFDpxYOyWSbLFSYKcmkJ+24c2MUjsEGnz4sNVKQO9WW2D9UTgdbznRKOIjB
UR5zhGXrTDgUs76MVLMuxCteQzqG7jp4lAYMhu3hebwYL3Lk4pUDSFGWi/Yk74RNve533X12638p
XqaP6FZ8jF+g+YcH6yS3J6nCC726IfCcyGa7iIatXpBgSKRtfhXIOU7uBNFaDKKbaNllWXYsWcfc
TSbBzbqnBsN0Eff3SvJarvZk3Pv1i5lNblUX9uS/9tWI5vKFeuJAXLaV6SOPneBVr232QSHaUPIT
x3Zt0IBo9bAxw2SRS7dXDIuCtIK0vS9x0BadlP1VtkqDdBOUL+nV3MVC6pRl5MTFTXE9GlW577VD
fIlhiwe6rda21K6MU81CgQSzpnWE1i525s3QOuJH2Lj8dusWu68AcPAyz+26Iy3FjXpz3Ykb2QlW
5Il5UUYmnkmgHpv+RShhx6+sfHKDydbba1uRbJVu4QtAsBm/vSGdEpQEs9S7kPkopzY/StXDFB+H
fKVVlwwTL1s4R3fGQX8zb0t2OoRRY7Ak23jszcFDicMCL98PyI1oCdIFwb832m33lL3qB/PM2sWw
2wcKjnbK5KWpPhS78jDHYCZ36QNnZUWXhgGaiQj4QVW4ylaRvNXkO+G6bjTkc1BaD1G4SbQFXyu0
CfEoVDtLa5ZVig/+slKXVWQur+bkjsq2pv9U7TxatdarVcKJ/2LpCwXu/0ifpa/kchEYwUrB0Fsj
O3tchfmXUiep5hDE8vLa83aclBSXeNxPexnZbf8+oAsuxY/JpIOjFQNdLnUnKzFfsrCqJc658V1N
9KouWCuS4MnX+CQJuSuSwZBr7X6aXIM9aGE3h35triDG5uDvVbZt8PqHXBBKz6o0nsaagtyt8slN
MbwEmhm9JrlVVKICtkGMZw3fATJJS9zQNLbB2tSyly6qt1qxlYNhFWBZI/eemd4FWgcUDr8+Kvet
dI8EAr5UvUlV0enrTah7HTYxYbDDEru8A52LEhvGkaG8pA03zQDmobwY6nr+CcRfAivUGcDjWzAF
m0ZdZxKGcfQU3YFmmiRqKCXUenBDAdpzQujeCKco5aYp43WCh1c4fsxCgyZ5k+X+qObmDWwHW7uT
XmoyKqAyvWg9nR/uoI44LoviFOp2xjBRztF3Jp93ZOOV8Aj9/l7emUt/O67LU3073AdviU9wzqXt
vCLadgkIhPwUaOZKk8elFjHm5NWu9KcdORPXprlTr7dNuBrU5Ka7+o+hcG/6C1G6Mbho64zo1XOf
lUxAq4ad9yQZJ7PB367tyPna5MNRwbOxFG7jRGR4S0lByeobX5mYADC9zqlFRMiH2JNUheZUyfUN
8CDGRl+QP4aqfs2KeCvpD3Ey3wstQdDcbooPALpQBK6NBawUgBmBva25hBi1q9HWZ7DrDPUQVYlL
nhLWFrb+3KUOf6gVEkAsjCj2txpQHAmyeJEHrC9mG8AX1p3Ir/heqKypxrdiYzc27Lt9s4ejA3HH
cIf4uXatUnZFYdpVgaeKe6MYNuJ41PJjhPHItKj7DxxhYjodTFICh+hF5DHvV+o8EHHAAKVhkXbR
8hcjPrEf508AsZrcsGgZJtuI9A+qakKgo129iw/RMbj45/ZhJkJH2LiBCvtOHS1jnSRF0LxFPz/j
O5Qt+HWndPTGhxBcSmZz//V8/jcKFMEzOIexqsC2GHohx/F/x1KoLL+JrvjlAf7EUiz8k1FMwD/5
s6n43ojgAw6iAL0EqSECr6+E1r8bETy98M7Ak49l6FeDo78bEf77ORwXhTvGgv/MJ/M3TM8f3/nP
jQgx56IoZJnmpOKyPmP6Cjg823+jYvgKPM/8gtkCnDq+nJOS0b3PRAXLNj3ywiAcGPbzPWJEdhYg
mHAOlkeykI/H1/XZPl9XyllmcsOd7yHy1oMNgZI0C7uyvwB12CCHNzNEues2wXreHBh4IM8bDi5M
/ipZUOoXUv42A9racOkvkjuO2Qmk/1n/KLmhiXw2PXkjeyEiEGU90w4idAc4ZbJgeZ11HXPoc8a+
5z4zbPqJ1n4z3Y/ZI8J+Xh5lZ0/+wlaxy2zdvEWrCXew613DfM7KM22XteBZL0DeBqeAvhKSD/li
3eGsIQLfBG45LHfI3T1XITvUzXfZDiB30+kEEVob4+MgsgvCafMD9Yd92cxRB269LhsC18iW2VW7
4BCvw/U9UUeHBMRzetpCB4zVBUffal5Np15AGUBUwV/5Eqz/a3i0bOvLt8G7c+4279zxrnOmBsHs
QFdPqEDx0S/ZTbnO08Z389eAX1cIgdzetxibaJfRa51wz0dQLDg0vexD9kzD0Z9DxWFhAkCxbhbo
UojKnohwpJOAgMJHpq07D4KMfYVsZHo1vB2fzw3FGfsw/K8c0b4Dk52tN0J2ORe2YPyh5GxBbRbG
enWTEEinotbH/W3rv0hvgerRt74OT9JJWRvrf23VYZBAVIBmdKaRw4X4/6qOaglMH78guD8/wF8I
rq6rkC8QW7MfVoFp/wJweTJNZ45BqYpk4RMrg5EJOgbVZea1f/OA/7voMKFRcfBfnj3UlH+kiobT
9yueyuvG1c1AFa6wV+bnn6bj8iomo9ZgdSabibVU+it9TUJGr6YVdCRM6oK6MCBp1iERYXl9rxbR
KpdITZXFtZndj8SUVWK5G7pkkxKbhYHaZI9Ftuxm6EEPh1UZGa42xcV8nLMqMDrWJOWLLGjrRh+P
xVWEU5qc5GuxkeCUd12nO6OuudcsWRdpMyzVrruLNAJhxvEFI8dtUneeWogbIuAaeyjM+9SKdkrA
BCOLC8mY+z1fvG2viCB7+d3MstZJzan3iCG+UcJZe13ltZvQelhDa9gytp923Uj3RQT/dejfI79C
oQZqawUfE4Evk0ZYcxM41ljhsWh4RXIjRmdBeslgnBXhm0UqVRAOZ4U7t7jKz20+nGMwLUelkcT5
ilVKll7C6mnQV3H6ktcfanfuIIwPOYqxwhsNmgpczgJ8P2PENXaJLDZ61MeuhbFfhYTXQfvorhth
EM7jEAPszNCtohIuFIHTCqC6I+huCsoLqPSYgfoqoL/NDAO3MyAcgwwPDGoFSPGglccM5FjDV6kL
GkdRxq0Csqx2pu9mTH14xcooR/Es1cM7DTS6AJUOQadJStu1M1zdz8A1LPjCuvijyYxrYjf2HnSE
y5ldVy4iX3Gz7L0ZWZHLZrOEXnoQLRaclv4wWFLu5BJQnhTzsfLkUc2nXlgLUy5fBnRvWcSDCzof
c7JPi0Nk9Pgus3I169gRrKsbWqqtd8UXNe/etISUakFYG1Z+GEf8TJL7Zpq+kIYQL2J9OiWZ6hLU
5zS6DvIb6Bu1YlMqmAolOFLOI4vVKdcOZhzeXglC65RNGVpgoaPL/ewG0QCwr73VI6OvrLWJrXaV
Rwj1xTLI5cxU0ysbcxWN0k7Msy9F1q6FWgKsC24aJbmANNwTCHqRMcUNAYdTs3HFqLlrB7LiopiU
PjNkGRckxl5N62etbJZCxDrQRzbZ+CMb/jiw/8XlmI8Yo7K558JFBcLvf28CNUUAPvqlHP/8AH+V
YwouLpGw4CwTtIf+8s96rINTqXM9xiIF94CZbPC9CWShps+BAFRx5E4/GKjMP1JQK1FBWbfN3Lp/
QLyBX/1rPUZQy5MZOCZxfyC2+1yPlbqoc6AB9ltGwWJb3nwj22TuPP0sHXbv7N057N+wPNo0i4lR
8QOdgblXvTnxih7CEA/lwaJtgHu5Ilwr9noaLmgLz6GDDnROb5oXuqYT0tXw13EO9PJpLtC+r8Bw
VhUwmDxTYp8fxQ2xtK1b7XyPjvNxf70tiNjWVgrMuWGxD5Zkb92lTvZQbzoYOq1LlpZdHmbyQ+zF
XvnKi7XvV0TW38xks9Tr8XMfXz8Kr9jHN/J2eldXfybd2peLvpXty2pFXFdyH3+1Xb9PnZt5Xf2G
MJTXTQ+H3SRvbTk3lKWtLNPT837xSBuFJtapeXvN0lhsmA6BhzT7WFa2xMb+y3S8MJYRBXcrHeMd
+4xZsLzf9pvnuV/eo45XXRK11mdpF6AIKG1zvdRWvFdnWDdrC5MpdSNvrCPmTsf9GY60F/AqmVw9
5LTC4nH+5x5K+Pwv0VHf4xTv6V64iZDOWrfqwdrJe+koHbWjTwxu9jL3wtu3/EFbWzuTFJA74Mfq
C1Jncx+uayQafIroTEDQYRff7Icl65DH0UnX8wwwc5e6BasuL17Ac1jlEJLOmFQ5ZAfT/y8JHbFR
1rqkzRUr66XBpk7yorXwbO1ppJfFajxpta3vxmO9DNbas5Vw5Nvjm1Dbyhm/h7ZZWBKpvfmWzd/i
QcsPO+OGvVWrOI1LlR8y4C8AvuG6FUng2k0hLOFobe07J/4Ita1XuOzjvAL240wQSI+BC4rjRs5O
t1HPzGTHbNcuJy9/lG5yeB6PsGQs5ovxS/rRfoG4Et6zHnh8aHHeX/oXmpAd7T1We4OD8ZWOOMe+
bYubCB9gvPMI75u58p7wPJMfDE9eQpLgWrpbg/UEbvB1kIkYYWBuKHwOiqcep2qJ4XhCpOh1QQfD
dTMTQiAndxpwwr+16uJfAk0YkS/NMKyBmRT4/1Rd81caw28e4M+qq/+BegP/Sdb2qEpYBnyqunMs
0VfTKLwC8Kf8u+qKf8B5kHD/wWEAO2OVWvh3F0wAF/RJFXnwP05cYafwU9X98YXzoD9W3SlpZKUr
yIiM6mVvKp44TLbRgvz4L72+jabnNurwoT1F9Fgxqo6R7NL7fqf1bqNEtn/ovIY8+g6zoE5D3Fei
nTDvugAcMEk3mrWJUFKRdDtFy5qyzvoODB+Iu8P63ce9P0ju5US7KcuL9Ogr15XfZ/bev+kyYZ0K
G2SYFhsGIoPQ1QNIkvdK+Y6dLnMKrfLGerr1RdLAaqR+WwGj1vdm/qEt3BciEXsEgcnxQrQuhnzf
6ywRIOdXexVRp91x/zTysWPDgXhV6ge36JaWuVbLeyIRwxgH7qsrKNg2VF7Snq+oMbPnlEA8tScN
aa3lt9dJn30DqvCsAmba41fmo5XupfbgWzImsne6ehHbhZ87137Zhpu2PfrjyVdPPkHlY/imRoZD
pm8XqbwElpXpIRaefOEMfA/tMtlPzSEeoZKO+ZLbmcdv2anU/bFqt6m/6BKes0wOfvlciv7GKIcd
3v1LXNC83ko2WQpgsBjV8oslehFyuLSipiu3muSNxBiI6+w2OhXk4TrSRz8dJOtCAoMd+w+1sOyl
+/opVdb+7eDj5inUKylejcba8FOvLvbqBd3qohg0122CfVbeGIwPk5OHblgyXoDQa+Uu1k9EJxTj
JgONjANwlHyjM1CFQu3V/T2ptgvMYcYbX9hO8RaTh+3KPJev21U07Mp87+f1sjWYWs5QGOrSaxAM
FjiGlpfc5JjLcQCUqgMzVpM7QvA+6vsuTh38Z8rpvT6K/k2k2E2xNWl3j0p4E5jvBjyRkYyScB3U
8MyT+/5hxAaVqLdiKNxcJsl4eqy7j6Z7Gl/7h4xQqgiXK3T6izBYzaQ8Mtu1JreTtjlkPLBaeiyw
TaqosAgzeS/jxPzvLZ9zzM5XR3MYSrie/3/lUzd+Vz5/eYC/yuc86hM5YJHMDt/rr+qpAWkSToJj
JzwLOl4K2989KwAClRMvLPIKII/9XT1xc4dRphhzmtUc9W78k571K3ntBxrYXKI/vXFl7mk/YQjQ
1IoWQ2xIEIXgtmL8LsRXnMsEdoQYqXBNEvnJHmLoVa9gC5qElSfJ2apIrPtyrFexfN2MmoJPk7z0
m8FF4Owk/jaFMR1Ivs7uSYbN0sGZKLaqkd935PJ0anansGDyq+ktEIrFlYgh6K8d1BPr1M/UA4GQ
1uvor0KxWwtTvpItYZe18kMqvZbMWhKLUDN/97vmUJslTljEi9DPZM0XBrj1VA1ug2I4bsj9NeOF
EdIEV7rDKnMDC6a286GN4KAqX9q23qvhJUg1lkyTExjFwsgeR5kYN+COwv+4puWdNXZ7U+lOiVHd
ymmyH+gQrysdV3QxXoR9uhzZLFxjMmfza38q4lVI2slo4e82Ct6UKDW3cbU0UvzWTcouY+g1qWCT
+qo7xbCFprManqOkdaV+OvX1+E7QSbFAMPkRSpwuYWtbxrPaUnAjzW0nyrhGoZ/Ebhn0mUs63uzw
CRgyaQGvFRWKkryXJuS2uK6fLStCB70VCygcDN85uaXByGZRS1ovqAekZjghaGrybkwSRBykz3aD
/bmjBjpcfzlfypWxoYYe/EHD+8sK0YlL2aKNCm8w5WVl1jcxWyG0Uohk1ObU5ALJ6mzHRsnu+v6u
UlMvHzKklw0pLbnRmusmkzaF1Meu4Ev7KrAeEVuJriFGr3JVHur5s+mn+nEy1KNVTo+mSNiefzCl
u5iJW8LbqpWxNG7IbxrREYXZvufEDlKDU1aO95WCDF0WQ68ShF2o8bFNqrJLcUrXy0vfTLeSdh8K
yyaNtkIy2EqzlwP5NWf0EnIucHFhJblbWeaKA3TbXVv7P22S1mEy9JOj4C490DLI2v2/tkziFjVn
quKgMWc1/P+zPbl+ALM/zvZz8txPD/BnmTT/gI5KzWNxxIPTxP052fP/I7jTLFi0X+mwnyZ79Q/i
XWZtz7cIpxn4/d5jkuqHNIdNFHP/N1eRfzDZzx3uj0WSV41LGFwTHL9mR5Ifi2RtpoXYTOTlEcT9
/LzfG/Z+jyQ4cY97mr1wt16rp8RjUOI4fcpf+mHtnyZn98QO4ekJgvkVkUtl71w0I5GjuartHtzY
dvRtfclf035VdftP59FvuLaAp795yZ8+6J9fstyN1dUQDPys7D3p006z2Pv7gR5Adm9nrcySrG5y
rO39cU4ivJ0n8uPr8nj7KCHas0qyxHtPW/XP6yNlFGI99ZydU2Ar+h5WI/YU0Q1UjSXVfHsGgSYE
otqeE69bfeO5z8LmjjCbzSFm45Es5O0qubS0N4VTefnxzn/1H4JHpAhM+7P5Ft5aWIYsPmi+LuEN
0WrHcRX/D9Oorx7TnynPP118P9ssKoJihk3P1zgsHp/5XzmnfT7Poka+12Q77BSwiVlEDbTsvMK4
fGgghRK34GasltxpC/7pdNvMOXerkdMBbHfTvRSHDbG8Vzdbhi7vLcb90+FTx7x9Xm6/8gyGvcU7
DYmeZF9GWyahR3dZKcmANt+WNv9VgQEM9j++d9C3z+d5LV7lqLnyHtWZzhTujWVs3mmnYDtfCg+4
QKLdSs4DypoZHJpFWQRS2Bfn+ahsUwTPx+QmXsJwfsXVBIJAeTe9RoHTJm7uKENtWwUayPmLP1so
2gvXck7n+SrwTz7xq4iVnuYrIDuRrCcuDk9PO7THXoMSolshrvLgTNoYZgDpIqo4wbDUHGsjeCTt
PT3dzdKUzTlAhQWZ1v6SOPqiWflvkFE2ULrTendlTJk/6/mSiTfJsbj7WAlPKYgNmp7tZTMHIM9y
63bnwyc4HCTnarihF7OsC/egZFvj1KIiEZY396vVRnMuEGw98TVCR4U3jf0CG2fhHubfy9inLRgG
T+3KWsewCTw2cIt43z4gTRs9zWZxR7OwuMHpHh4DlM7i34w8qLOXINgq5wLJk59K1S/sQ81k/cZ/
8VlAwQD/8wP81ToDIkPmp0/WvhlEfD8V9D/wmYJrgFgawrYlAS98750hJs6GxBATScj8Bkp8PxUA
JTi8JDShnA3mnCL4D04FqunP99r8wmeKIzlkvPUZjv58r4mi0pJfZw7OBL/aRrgGMtnf1Oz8wyV2
B1GMk9BsiAARBr0dm5Dko/miP8sprGN7xK6gcGRqMFfPMiYnbLRL00lKp2k2ycuVkMmvf0r8JgCK
S0eWbwwAN7qv/k6RX/IB0WN3oIkDL5AWZfylzPBJMAs7SlVnUM/DtISCV1+h+T6q6qNFcLEnB+GN
n7Pc84r8SWVrNGQ4AZSPyZz0A6vgsYi6ZcRWTPEHwnIuRX7k1co6mR2eUq91+alNe8/s77BU3ent
XsS+5WE6p1vxKN2E99ZzOw22Wtwo/ItwZ92JFyV1E5QXHwiwnPrRejZbVAC2UEBYYj7nX94x2Snf
tW10U95l2iK6qfT9tYL/72AEUxI0wm5MKfDIgl8oPrat5lwjYgs7RKH+fRo9pZyhs/0Ub5MeboET
U9QuAtNVCelh3vUdSXLNZiHliwEqmAbJfxlq+zwHM4cwlgZQJ80nTfWsdqmPj4p0l+H4qMtw3c+Q
JFs4o/6C34cRFiSuRcUzl1bpXTGXCuBY3qgXINhrBYwikncI50jchNFDWa6t1BPLlWG5eeT5PsQy
8BGHIBGMhHzZMWAzlqv4w8fl9U69LbbVKtjL8MImtrOLGs9fJoiR+MPAYdXI/myAWpI76hVVo5c0
K91EIWhb6VoUFlbv1vFyxJjpknIE83Q76TydwwfxbTxdt/5OPuFOBK/qqTa/pBVrugV0wTFdBNfD
YHghOvvoUBtPY31gMBryE2BxTYCLETt5szFV1wgeDwnE+654z1QoeYPbSRhpsTpbTEh4ehSKy9ZW
snMQHS3BGwFKYGyjRT8h9muetbs0d6OLmVwdfl0OF1p5L/vH4V5f9Q+gE53ve6OCGI7U2MkZDlnX
OO1JxJmD3Ya11lf+oUWkUtgAZVK8INIgxx6lXyu9PRDMME6OiRAgcIqDWuKBjP1X5oyBp/sbWX8t
4+eyv4BUZ8q7ea0XYEdgPDptfDy6fBGZcu4vvQk/9r4oltVdSmdDEjjsRQum7cXKd7nsEsxEbtOo
7RX4Kdgt+2eZ27s9lPq+nBY+gPcIc3aZNl6beZIARrdqycDhrV0dQd9JzVNv3NaFG4KkQcRpFgWf
Xygv4t6BTfNvHSbmwAOqpjibahjyV2eg/w5ZWxwcEr3/54PjNw/w1zCBxS6xSKjpEdWz2fs0ToCs
sKOD9YWzN267fx8cxOHNrAzwmF/cKfEvhM2O88cs4/uKx/yDg2NuwT63obxszOqIgcFunMAH/adj
w5KjaywUlCJjbD60UoWckamYxvSJp2kIwRQ0FyMhduNUnj+dtb8bC74KJn567s+f+Yw5fT6ylBoj
JtFH/9E04n3Ttge5KgCGVeSwU3Ey0+wgT+Y9g/6mJxSMRcNzFQTdIa2NhzoXXsQ8eTOnEbJmEV7M
WH000ysRtRBEeitDgxuhVZ+KDZjWXd9aL0bhp26m9E/MiZtYkdZjx7ko6eGqLTr0+VUfrgt883ID
Li2uf/bUshQy5KWeNWszByLt9M0gVpwpUvtuWN1Rb3QQDE5bs/JFdxqahaEBBUzSqbDGt4bbT9GN
XdNEt11TQRWlWrah+lJewWvGurTrUP0YBPncChCxJzIrk1DYFCZjh6wmz2WDV6Ou7ZBUERGD14By
vdEm/2aqdgZW3Lk/LdpYtYPsqS+qfjlZ5oM5dbwjKtXQpLugOJV+cYIGsBZVRqMiPfhNYRsD2Tbl
FaOhUsrcGJdH2O1D5eQ63BitKohjU/RTFYbnpmsfwjG6ZNhVLuJaX+XCLBlsQrTJigDE1GU73wBX
M6LrUzSMtiGgAhxOZZUthGp087bcBDQdUae8Q6REVXeNiUlsV+O132rX4tiq7bEvYye1YlcOieaW
q8V1urqFIru4XLqYuS11Fbnz0ECYRxNadXirVSgu/S+6ydsHqhPqL2MTLo1rsVRR4Zi++dEOlo1j
2BLfwgUUzm+po/9CAiydKEoZxLSzRarKO/10f/7SC5vqb2DkXx/gr5JGcLkKzRQIgroBd+x7L2xi
nTt7B5kiNqlAwsAg33th9Q+sWFnAwYwlYhPzkc8ICfs52GjfI7D/kRKH9/lTUZvfOb0/zBjKNJxa
SvXnwiJMXH512qATJPGrrHF0COTlUMF1nCY8uPWSJcoweMmcScDdVqKxTERGYvW5n5JllU+PYiq+
+Uaz7Go893UCmMfGGYvO7QJzLdaHApV+5RtrSw9Z3LUePblTYS1q62N+llH6DggIcJoD3sU+oDGW
kUCS5XDftvIuLpqNzixohTInPqb8Zt54qpzfgDyjJRsQcIReIUGnaIybHoHkIBheK8WbDj2QYMnb
vqs3gjabZ9D/5BMtc7KrKvNlaBpXtkpz1fsz6pw1uiPn037KxoPfqQuxYUttljJ6wpCIETllPtAU
Rx1jNEloPq4NiktbHUXrAH8YZm21wI5zlQDTEhboyXWLE8C01hLx0GswQYxrZQvdqUX8GMu7YFJs
LX6eCmMtFs3VLnqf9Xs8PbRBCOdiNnHJwVXdLi1NdnDpom03SSBCPxs3Sf6E8y8PJi/EQgevN+yk
EUuHYjlrXO0Q2keRbKb4i9w+GiRXhU9N9m4MeKtJAR0+Zoty5kTBeNB9hXyKhhIWLttgKyb7ushS
dEujFyjySsGmtWhZDnYJSVqzinGNENTuxb0VyLfG9T1FqVsqE+iyGryK1ryqy22VSyMR30pzhnzh
TKTWjaaEK21oHEEu3yYrQcljGrvcehgn65LFVHKSMQNbSgdHL/rliIjS6gJ3vF5p9hh9pHKtVNLK
8ME04nrX+axNEXSOuu/2erSvr/dFlXo631WuDSdVnhyhM+lJBzcwi8V/Amu8FmmKwlHV0HgO8JDl
tS/f/4eNodJVyhAsphgsHM03/Mv69VNd+M25zb39Q8fw9eYietKaexAG2Pnnn5Y0SlNdAy2A7BAI
bnVd1/3y39szcuHP3gFYorE1mxkH/71nxIJNnX2ffuwZf3mAPwssFmy4MuFgTaQWWQsSv/gX2Zfl
3UwdMynqCt5NfxdYiZxN0AQK3zf1wQ+LOvwuTSQGbOp4GbyQf9AzQiD76RqY++S/3zmpMz9dA0kb
F1aA471g38Jjkmy09c5tDW5rbiLsm25fEaEBsN0uVZb5w85+X5+77cyhKb0lE33kFsfIPaI6tJ0E
GA7DEtu6mzBNwdUZCxrtkOFbEhCxt325gbp1cwMaVmB6YmN+U60mVzZcoOJjdjeskv27/Y7uQPEm
B4xPtU/4puFscjjw98aGieoE6/4Ro6crcQf8TXqJIYPZ2zhnUOwr8ATn0xf7mztkDuP54Rb5+ePh
O/p8ixRYQ6BNw6GuuNR7XqfqHF9vz7sHCW4H85xt4RsJbWP1P552ftgf++kfv5Wf+unwOoZXZX5a
lBr7I1qN0/nBvMQO0+r/eKafgd2f3+B8fXyqAUJfNX6r80yLJcQR6G7n9LUW7PcTPlTieIgdM0cY
8u1Z/4Wdlyx+9VZjqgN2Qw3E3fvfC4OIjcuvrNNfHuBbYZDnsCdJg9D/58qda+BbYeAnEsx71E44
vsHmV/jOvndeeLqRAYNknSdi6S9+Kgz8CNqpTJn5lsj+j5I1ZeXXS5AXzgvEQZ8K9dU68ocLQybT
WVKQEffNeRiXSnb1RLDEhFnIFEqvFjEks24HyW6mBlQM2b/6OLI8w0wcn4UMe1F1Q8Az5JyrU6YX
DZZj0i4GU1hG1kX17wNlGTdOhumzmHqalCzq+i6EiBLIZFPCbwLja3HatpwC83Pl0Od3TeG20qo5
WdPoBL0DYXE8KQd1Hey18/X1+koHkb6mD+mD+paMuCwdii2Zk87sqIuvsV0UUKuHS6OWpa3B9xTi
xNO7B6P7CANCaaHwsHEX0Spk2lKa4uWg904kP6XJM+TPQAAurLcZdJrdfj081AH8wNpY9Y3gFUe0
uuyVWylwUs2wr8OwvwraCd1xYfWXAfOYvECRi/y63Y9MRKUAPMjKGdnVyR+2YvyKncy2kmghvvSB
cJ/QYiKDP2hV+OgjPWwGqKBS7bYjnmXidRF0gV2ga1LHVda3yzatj/7/cXceW44jaZZ+IvSBFlsS
ALVwp8vY4LgKaGUADOLp5+NUV1dmqT49u+ltZkakOwmY/eLe70bF3syhkcX2W1fTEzYjLvWy2+Q1
KA+3XReyOPcg34Vp5oSVBslCRUYG99zCli3h2eBf9TsGuMV31HZvU4YPuG73+nRza8xCuUG1tGoe
x6fo0Oyn0whCeLooF/8U2pt67LCQx+TPkL2DAika0kDf1zA88pGgsBaQgoqdc/Errw97j/5vatoN
5IWgIs5Y2XNG+fDHKH/8PBuA94D8KLttHfksaMwv+XvgLznezZx4goPiYcnE3sjDEbcHG3ar9YXm
a0mNcuE+AXfAbpE8kzCh9Ut3PUvvXOm/OyDMkWJuk8T0m/YtpUnFyaHh21UYEGAg6whMTqtgPJTV
d9Vz1eXX0RB/uU/+Vx589xsIMxIFEU7Ge+P1rw8+5PbmncD9jxXRn/6Cv1VE0DMBhCOgv7sn/9Zy
UisxV2MpjywUCZPLtffXgw9NPYuZ+1KeND+yQvi//XX9cv9X6OOpomg9/6f2pzum/J9cvf/1czv3
iuAPF6Ip07qWUJVALN37HJJD7+xu5NRPJ0Y1OC0hWt5Xkzuc/sr650vh394zGpG47Fuf9SI7RuVn
deUuxU4JxU9bb756xvCkRbCmN6mOzNu0fw22v3NSjO4bwnsmKRNqyMnOKd8tawh2u/didQQBsdcK
X9u0/nH9+7Y9B+d357tab/f2Xyr1f7ngvbf5/+63dvFO/PG3zsViaEneqbioC+/UrkFzPm1WX6un
PBg24QLx8vHrrjA4apvja8D2vQru3LmW3+7/Pjj/K98QAh8xJNM0MHCGo/zv3hDVU8w7MfXPb8g/
/AX/WRpAsKfcYJjMxYuu5Q89A65kgPjQYXk5WDja/JV/fUN0FHw0DAyTXV4qctj+9obo/8GrQztB
sfH/EJvKq/93z4qtM6wjOJjpD/yle+XwhzckKxxTZKqmrBOiYu4YD5K+brnWbMtEe1omoAj6kGw1
vTkuceNPnWGtZkcd2KUomz98hte/FMR/jMIx/7E8//OP8nd1crrERatmNOK9OBHaYh5H0+SFBB5g
lBKCm45oTPEsUArIhREPFjRqZG47wFEib9Vr2jZGNdwSVNdG3tlt47OTnHUjYrHqEP7Cir4Qr0x8
VuO4jeprAolgZvlUO80vZ9B03/FuRX4u5+w0s4EkMoT11meNqDGLbi3VUfcGSMXXxdaLHL+o3wWy
61nFGRzNOANdEQjgWv/+M7H+saPjM+HxuOs41bsT/c9fT9tpmarODoCQ0QC+xDJut2PAHup6desy
6+iQiuHlzmMyvkhCNzWQCCCtcnO56upyFY0xr0ZlB05Njb7FoDxyYK/deLjNyXGymQGbIBYkxhAh
Efxln4vlrtz+6nr5rixOiXppJy2MK6SU2XloX2LtmeXxekivKVr1bH6c8Vf096E1/9Qc8Q66+S5q
DwoZmoMRqISEUhpF5z6e97Ew6nX7JJSq/28enH/S1/Eh2az/ST/EfnAX5v7xGZYMPt1s4lkpdaUn
YODU6W9om/aKhsuuQIxvk6yT9zt77vwsD6PC2C5sBbXMPjZFdlT4x8KhcGD8vm4m77+h2P7jHXS3
jcGlUu/IZf2+Z/rjTzfrEdwL3eUrNNNXp3V2pog2Q++drcW5/vvHhYQN/rI/95p/Pob+7h1KsErK
KY/R8bBV2npGRvBhtjSHNseQKLM+WzGCa6KL1bAulcnsi6ndpXOM0ihGJZ/Lx6Vv960X6Da4vEdo
Z8Gcy4ATDkPAcBVFRduc4PrE1vpQTuZnda9D4fZR9HXqL08X66W0YSjZ5sGzX4YEO5pR7cu49Mes
eU4jyB3OrOF6yhZrZU0dvYSLMUd9FU77FM1jHdhgR8yDcN3XhMUDqBNymUc/bqN1y/YgNatANvOO
Zn6V1iQ9DelH00JdiyMVf60TGG69qghLTqW3njSV48qGTkw7uBoG5zYp9rjqjdelWPYiN1FaedG7
G2Wzb6pxyEZJZcvm4Zl14UMPSPFiogL7rTUXD6bsLlP+2UXPvc0gtcWI2mopB6FEpRvPYdWch6Um
oCdUs2pdG/uczz3lo9fHUGKsKn5KpdnI9KtjdppNT86M4rRMvWhFLO01HeEc5FGJzX/xWLSJdYvs
OdIYjSZNtekqTAp2x2Q87tTPsn1RmT6O9vCIEHeUX1N5JtUIG21U/n/f3X98l2nlp10v0q/+j5fw
PUiNm5sj8l8Xt8fh86fo8vTnn//B/7yyzf/Q4H1wdt7domBfuan+q5tnukpRq2n8S9r5P13Z1A+m
wRFEf/2noAUqgHuJzE2Oquhuxf+fTPnwa/39pYBelekm6nMOtvsc4+/u7HwkXMssUkw/sch4acWL
Vdcc1632OoKw5ZKMuLW1cld0ot2OASJ8NiokM2NUZmc4Ug9s3Kk4x7hxIjNOLtGSQesiY7h3Sa8p
OS29qfy4J65xm9TfFqkOwci8ezUAJZu4oYXlxUGVwMI0GHfbxVwFfW6MF7U0b3OcW1u7IlArNSbI
6NmCt2XGP1hAGEmifJMJ1UX3Yp5HhJ66OnarKEN8zojCWo1uYu2t2TDXQ4+w0myASEYd6ThTiRkg
a8CTiVQeoyx+sZ0c3MjRFY67EhVwyEUSuepm/VnwH69IwZMMJQwS15bMW2lYc/jtsjBzvjEi3MxR
JdgvA45qy/5oQUcNO28kN7aWJ1mzm9X7sEznpzzzPsRwH4DIjSKIyuk73+iZUWr6KtO3Zrd3I+Jo
aOYbZmtjkqPNqUNpHaxim4ljBSpFjzdT5q51Ma0L5W76R3rEudathzgsJBqhcoFL9bE0wagd7OHS
tejISaArcXCx0UFW1F7MYl8kvxLty64PhvZjeBcP/XoD1YvfIOlubnlTUifkob2ITueXvJTxLq6O
nqpsoKnY2TnvG1Qz7GO8JOhonxvdH+yr1Pb9TEBYk+yKet/EbOrdWzTCm6mqrQpLttfMj5nOfYqn
vTSsrW6Mfl5F21nF5ekdij4FQ1V+KAZ49RJvXR4OmAhiBQcG+KtoHNaN9gqCEgofDChflVzHywG4
w9rh+5V1fMjbR1Rkzihea7UGBbaEiv2raacgss+t1u27lS6uXZM/2f2yblHOqeXeaO1gkO+dFI8J
QDc4NR0866IMJ34sN1u45RS/52uXZbBIdtVDciXNmLX1BI8pOTqjEUAP05bHGlPo6CDlUtSDqR5s
rX4yNa5Jy/Ouc1wHiUmNqZ2t2Qu69t1rSuhaxjqz7sKHzaKgNRXzSkqGq/cLSTt2pbJdhhAUj4lZ
gA2Uar3JIV9P3cYtq1BgFFs8DdvAfie8cHK3ZtNf0wmWGO9Q5QGDiU5J36zL5RLpzVZaSxA7Oz35
TJgbmfxmAuMft8Q0tSuVh0pmO5ek9pxx2oBqjF2dsL+SPDTYSk18VwXyh6w8YRjxl+k77yz4mJAW
GBglw8+gNljuULkJUhQshEZU2LbJKJDQxkMcf0gRTtFVbchFco9OcZJFuXbN+uTc4eyv3UZgI26n
hyV5HEZu4uFZQatYadZGZi+RTe0e4SBnolgAjI5QEWa6RjBBBgwiwit5aaMetQL6RJGfZ9NPSzzN
jrvtLKQbE7w41YkvCQRZ2ZibyHTwemfLyyDx/VB5ZybZxIWK4MJegwkJnHrXzgn3qIkTj58C2bBG
ans/QSoc/FTbSbizrnGOratWXxtsxYpyVeNH17zK0b5PB3aJt29H7eil7zrx82oqQtXYeCXpAzaJ
NZPpS5XJZu76Yvy2CWFwAOaBDS4htEv+r9GvHAqHzufZQLVIW9JuRA5msQoN+K9k269jtQENgnm5
OUsTnLtGhEXibCtkX5lR7VQ3CZRu8hsWk717Gurh1cVyYkwHQzmAvQ7bhOFF/5ZPkD+QtGE/zCsR
zP05wdOZgr7ICLJVjb2qn3gZQWSQgE0JVS7rssy2Kb6l6qxpC5XdrnbwV09+W2fkgP6yY3XXjtYB
P+yQsZqxH6V9MUTEz0dZpDnPbZyse9mG6eTtWp0FcMpT69Z8A2+WkM8mVdPgGGE9X3Rt9OdZWRl6
cqmaAe0OjjBjLyozHNRTzBJZjMBzl81gl34EX0PKJ915mnCSGckYeCCgDXtrDNlWUSgma6I6R3M3
9Pu5qZ66ktCejNGwSfhkxZAF3vQkmluvmE9RhAt++Zxa64z5rJpCr4ChsGhhNR0cflRDe4k4Jcyk
51TreIgcIsTtbW4km6lR/Gk6lBhZY0l2JM5Z5WvpxgBADW91F+GOBByM5WES2Nvzchul20ZrNlnm
hMIumEEXySU2Svxb5XUidDBKulVSXypUQC4UqrjZKbwDbaxfyjH7rFOOdi12gjl2jnQdh2lncHhp
2SXWby0xZ/jRYBIfl4WpKeTARn1upnmniHg3W9ZR3wlbbDxz2TsOzlIbuGGp4F0zQQwOwdLWN46F
UGm7W4WIU40YnXZluMzFi5rcMyLEQ8PFjOjgiOLIx5w8a0xx6wN1ud/Gzdp6tJwnq+vXDTawOYXO
DYT4zcviQ5GIy5CH5P+tO7vZRFjSPHQETY3uWD1qHlL5OQLalZMd45i/SpeP3ryIhAAxzkacWWGl
OP0KdtCJ0RxTZ5JTTW/TojRy1HVqWc+TRTRC2WP6x0kVQ4y0S+N7wrjqDHzF3YuOPsKK20MSKd+z
qwSTVxF55z6kzvLgItgtyzpQ3PdMfYg9EVj192Q/dcubyIx95iLOVZ/t6HeBOjg3TU57AGh4b5tM
hkabUrUP9d2qfNDm3620Qj1Gfyz4iKzpq8nMwJ3rXdMLhuwJgAHkH5ybunuXQYkh0GdxSqCaS01g
C4dmYE2vM/AHdQrHuLsUKa2TgAfuyDd3Li+LtfFGHj2PeVyFn7u66FYcqNLZ2Xe0p/mYllt1VNf2
/XFfzkoe+z01h0QsHbGMwYb2opnzQ65XoVa9Z0i3E6c5W7jujO5nQvNQqIcYQ680f/dsCdB11cYY
lvTt3bSzp308ylVv6vsin/moklAYRx19cKsigtvktD+yALVafqpVFBQiOTISe9cS7xyxrcmd+AED
92qZuiA1HtWWLIrOPC/W1sKAZ03ULSg/8DOGLqZovRp2VnVSfwv3voSBdEaZEZfFFiJ9Wz+7xbDP
EHgLNdQssa0TPoWcjU4NUM3mLdbbvROR6ONMRzSA3ETsrruz4j7YHIAm8p+fojLeQKNqmYdmxdvU
SYPs2PQzl312dOiMhN8eTTsLpkRwwHK4GpfGKg91pd/qca9bV2Opb41y6IFilt1dh8cr93inb0+I
TKT49JLhydTbtYGIt28MSsXfTMXiBhZqMn/K2uKJiPzobgGKSVAmRpd0pVvaPnOPiuw18j4H5zPp
z473VOpjsMzzuqy0PUghryw3VXe0W19T3pY2eU3hYIqFmFRglUYLAtWow3mB5lR2YWX4rbYfK1IP
03Lt3Vw7jM2Vq4U2n3+CVSg6mlebzIAF9Xvfr6v4HNlATHW5Fwi/c2SkHRGz7mizKqpWGmHnTUru
YzJuS+uswTp1hnELnmYlcSIYMjulpRXYtb43QtOCkoRxlw1WzuGht8Cx0hdpYPmKrhhvVw9LDWM9
xQ/fPPWFe8oadjlLvh7jG1gvNxnCOHvzUjOYFmhTwxg2uAWcdDjxNqyM+Tv2KNlMDewpcntxl9wv
W2jWK63a1RlfSsfBAuZ8HO6VF2HJD5OO7BxYaWu3K5k/5NEU6pQqlep95YMBvxgtZIOI3cqxwr4C
pQqKcf5qk99FrrBE3A+tE/ToaAV9cwfepj5UoyQdGHn99NSlP6o6kDxcrCKUPIZqY22FjSIxROg6
i83r1HHyILq8bxnTDjaM/e5Ys5948J45VmdsxX3R4LC65LHYzkzWNFhVje5t5jl7eFww6adVF8Sg
pM2GHmjO1hXyMSEHuAYTn/IlY2I2paBOSSDOeN3qpH6Ye/Fod/wRXAFlGZ1jMAtffU9ud6k6B6Xq
Qm8MwYwFbD1WaKJWOfvC+qfm6ONa6mYLKleoJz01a7eT/OcDs19gEo2XhvGirVEer4dC3aWW2HfF
hrFEYMmN3VDjxBRxFSRVKC/OwUh3cZmcKr1au8hF52jf5WfT4z+G6RiH0DBWU6uvVLMPhIZWVLNX
lnma837V5nKb8Qt348FjZOjVYitdPAvzucHXnSRoXt1vV4ccPagrWY3BPLQbs5w3AOsZ5f4uWNgm
y5bQDR9pGgAFhnoM+RRszO7gNyorGN7SQdGZxw6Ui+8Lz7KYv3JBnlfTbaX+QeoH7wYIELvcOu1W
t32HuxrJGdLggvlz+6pYJE4UlFAdm+GCAuE0Lnj+1PaOuRiR7Gdpf5qySzp/OKmE+4CsjKxYT+O4
cDlvONVlRGbZlO950ipzCd1iq1mnETAIw9CxPy4wr13nzQK6n9ksieKtV1x6e6fglBxhb1ZTG4wV
HKCX7M4tkTz9/bGkxGhrpI8nvZj56LiC3Ys6t5yce+Bs54ZYn8Z8qdghW/1WZ8jZg3SyfjUMwwp+
NpVAbSXmdydngmxsrTwRz6GSgRVDLad1GoovM31ZxnnnGON27qN1QiKV7AbU2Q8xIk2D7TqtDMXM
prDv+RgCwt4xS3fID1sW4wYrL3XeTgWYIULO66HCJKHsytN8X+I7zPLsm7T2oOq28V3Upx5a5RfE
87XJ6d/sIbmt6uxLlCSXZfG30f8UHqYIna32YzPOm0L7SNrbIj5Hb9iMOYWQZgRmyTZZGlt1erM9
6OJ9CpTw0ALaje0w7epdbsRrDcdGht97jvSg65Byw1e3Gr/j7OkdM7DdW0+8FBcdhh2Z8tyVfrxY
a8DROIEMDXR2jQRy+dFmbgETt6z24Ygd1PkwVtDUjIg2W7/FnZNODAhrGVYOdiat/1VTi7p3rIkZ
lqZGHPmdHBcM8Pkq56viGDd6F8EiYwB1hgVQnWw8QHz5K83Kb6lj7TNkiTLZaMgvEuqu2Ma802OS
HEMv+SjH+gRmMVoCu2QroDUkeuN1Gf00OQl3CgaEqg0+pHLJ/DL7tjC0eG516JVT0z5NVDJErPlT
nPL5/FKsBBQro88GQOl5vvNj5mtnjJtIFZuFLTojFe6M9lVa986986UGeV02p7nBMOTJvVVeZnd+
dnrC61vMPkwrnTjbkn43kGuJLdQiwwUTxyrR3pNkok67JfnJRWmxlOlLz7PkROCjq4dGu1bNkzl9
Ah3cdewWjJT1JKJhbbbXIj5UJkCU/neDEKMlzYohz9HxsNTpD3eyzj3Ox46Be3deoM1vi3ydHd9y
trB3hi+nJPZ4wuRVbWT8XNfmrXhbxKXjzJpUCC+mfM7pqXNVvTaNXGst4J9p2Y/mq907wV31sgzu
Y7x8jCUvV+0eaoFSVEdLQxqb0Hogi6gUVD5xaeDZeFoSaFkLWe/uDCJSXV6KhOkYDMfZmpG+QaBl
GBR7SOPn96UGpCM45LhqG13ZuqQu1dPnQrtoZi/zePF0f9Zsf9bLfauRj1qgo2tfDWjTg128jwzm
CLNfqwZh1fG86mV3KyztQJW+Z1TNhMpWQ70ffb04u062j1WHjIN011tH8oE8N36R1PwW56IZvQpa
gmECC4QuQ6sAkSmCSxvSl1NBelSeLFrvTNnPmQyqich7DUFImT2bKSUR2pzBQbk8gVGE3l5V1yx/
cps66JBe0/2FMRuzPMVHFgGTEO5TUmFxVE1sZuVBk8ta8/JtjyNxSiggk+3ouKdRy4+W/bAAeJxq
xpc0f6og9T2G2+s+2R5ENve9aF+HzH6exfQ1lMzxz5Vmrg08i519MPBoZSl1lNw3/WEpnV3CmL7Q
nx3S4vP+2TvgV7kMSRPq7VVXJ2S/B9mSk6f2hzy61folZRi/gngULZW2smTCW0lBp/mW/J073aXL
q02yYCWW8jXi/2519sMoytAhWkAd+t2sGb5MFr9pv7suC+BiHAS9z4JaqLf9xE2PTpUdEtO7pffj
/5Jxn7QWxtFBAic99jLaWVa/GqEk62YUmi1vl9ww3NzxPSxzKA1BMyL3JgTXWHvnItzKL04Cu3uM
h6O6bFJ5mbyn1LwlIVIZfDPf3MRKcsnTF0eYvnDDpX3Nigc3u87Y4/prWeusU1fjY4PkAWCxF3bP
mrnL5UmPtjk403nVeTgzCe9jvZLZH22xfOUlIaEKlV1ihp3O0rLvCJew6Ils6H4D0rKq3CgNEVLz
T6mZeztttxogJKIeX7MWpCq1Uz+OjHSR2bvXngFHad+WkkTvsdzEbThyvvdLdmJrsh6a+THFI992
2Yc3k87T1mHPYskkKYJNfCAVnfnjedHtQMUDVGMjmMYqyHTuP9nsINWsF9Hu1c4h3izCaUsZhZ5K
uLeKByOucfzE+9QkF4MLvhLTpmg7Eqm6bTcVOyN6V5bfNrrZAkerQePc6clbKfNg6aA3tfEH6iVG
ruyo7WMqIPgxkxtr9HTTwFDvinzuI3ZuUE8fTf3B7I/myOrWm1ZdzeTTJlPCfnU7JgdFNxGQypbx
8c4sy1HNW84n672BaX1faX4X/ajzG9V8UGbOq1GjcdF+qRD9uuFDH+WJs8AE3dssdG75uc8uFY2A
zhnl8OAtEQTyChYDASGpQxvbjL+a/MNOwVgVw0bDVis9vK0YF53PXk9ogu/+/Pd7okqFvyIvdb6V
h9R9rjV33Y0r3BgEMVl1QfIB765+SH85Efh9dnIe1O2iP9flZ229VyNL+zL5UVouyzK6Ilxep+On
RaThYPmJ/pI46qmvo03Ps63oP6N3Thbtlep7bSrwspT02xmKwJV4ZK2c2RcjzWkCVcatbmLmTSgn
lI3Khe5mWIMT+6VynuPyd2UmrOwvJeOw3JgvGQDJmVvSZM05FsShlx29+WNtz36EzmHpdoJEMK0s
16JQApX4ksX8cpvu7I4e/tHkqbZmDLCY/A1nqw5HVz7PWczogFkKtd3ovdrlb6viM9i75HlkzIC7
IoyqZW1xu7aM1eDfeDx4wjD8lFpbm5lGJ8oTtGZOAI5IvhbauRGoD27qGjle42j+UOCMLc5Og1O7
sSEK4UrDibBzzHEfF3I7KMmtq9duMV5lr3zpvUe01LBf1IVpZr/pm2K/AJ9Em7WWIt/1pcDEENw9
MUpVPEmR/TiEjY009uVchtbyU8hN0r5nzkRfLS8qKWFd86OLjgQ88lJZGfUmGsJUUEq9WC4mkpzI
GATkBpO2tj0ZXvQ66w+KY4apVh/4g4cGdh6A3bF4HZane8NQO+K9t/ns8nnr6PD0Klcy9GpofOjq
YWks21JvnksPtWm7IndhYJQXmc3O8r61BYzZkG5E30Gz2HeTsR2b7jmvmFZZYp2R0ZCrCCiVH0cx
urXr3eqGJZOKJlozL2mkXupxW1NumFFGhEmnr8o7kW2SgTqXRwbvB81SHjN9Bt9Z72L22rFO6chM
oG60jRg2ajeegRftxuRifNcMfUe1+HBYefCx2PVZFVTgunYz4uEgivnYDuL3VIVFDPZvQanpmruk
W8LGGjexmxxquBYsl+OkOSW46zjOYoJuyKS7CysL1kL2zsALHeeHeiagSEDWqt29h61JdThpLE9i
ccd02I27pFwUuFMMHEV/c6fhy4h6/5DbYjcSNdJkjwt4VK+omOS1Dw7X2mwwkh8/IxMPNKuKkQEh
u4VHLx/S9VyBzcCaWKqU5MNj7WE20cuNSilhGL2vWJibGFIruvbWL+M+49LSlOXJAf9V50RnKOoH
CwG/REFD9blrpjuChATG6GEkpAZm1LXXMFI6USBVbTdI4CP5uzsSl1Lase+KWvJ3k5Q819sGfhSz
TzjONNy4x63cfpDDEDr6dFUyzE3XVpEr1MW2Stt+yxPvXbgxdS/es/FZw8S9VCNswDFI4+9koDrh
4a81NSDeJGjNQ8lesVLMo6b3v6YSZlX3LCg208zYxauWI2DYKtapgD1ls51b5p9p+R6gVVMx+XMR
hWC42LeaAltT9WMm97l3TwJbt+soyZTkQFkyiu6lur95CUVdR9SL89sVxamqp42YF792onUF5dsW
uLRSqKzgHBepvxCd6RsRsdJVwevpOVdNSr+6R8FtRlqTqO5/9XkNnkrz7Z5Va7ZpunELD4ut3rvb
czcJhtFxrGwl0UNDHU7MLEoqARYlIw9HNfo9qvC5e8BVesrnCbwjgkcENoLmGoesxBgb2Y6fxsRR
u+ndObUlU44RgfLCoenXRAdq973zGObibJnLwULU0NnRgQ/kDPPN72c/zxUIuMMljradBo14dA56
GuOjj7ea50AXkAQGMT1gYxiTrWL2WEk1Lk99WIva3jd6dYnw1IpPlwdyQON5XxUxaV+zw3sjplQZ
9UuBmEXtGCuk40OTFsE4EDDjuI8VvXmUM2mmM6xs4dcPrYjZh4LVFctOsYh8yZtbdjfo1xUDhHfT
fE8XClGHVkT1nZFHaknXlX5gyfDiUPwKULqtdsodNJeDfMJrtxf4YXWTt7iemm1qykclN971jlLJ
qGx49YyNVTUQc783+nzTAr6cZqoi5FQyX7ZqCvOIWmk1xirsBt03NT54nS6c+UWrh06z3ENsxnPq
zitjMnZKzDDHhSpCF5mFVe9SiROFN0bfKfSBkqasyONnhRCjloxT2lP/2nrVpoFr7/bLPlu+88pE
4SfXfW28RdlOst+azVdT+WkYpEzduPaqN1fDs4cbcmy/Z8w9Ot1Bcum5P7FO+42HY05/UiZtOzcG
8/z0oYnNrTNkK0CkKaE4dbRrERplrL11FO59edKksbaTbGfmpS+aCqzczbB+LdWuBF8H3n5XlnIt
uk9w9HqmbBvLWkdVwmb/vKiPcfOoTx9jxVDIDDKPvgOkx8wnO2rTVhrdw7AAxSwZpHAzUMr22KHz
6qNO8CNK65aU4yFRLLyo2akmg3U04PW7C/OwHpJbdpxl95mq47tWaitt1FamUrOAIZ+ERYlGJeh4
G0U5TfVIOwCfisOsWXpCzahdbE59x7SY9GjHMSVQekRJVLvez+gk74LRem3lHCbGcBIcfsMs6ROm
X0vEsdB91iVJc12Vn1hQ54Y4c6Ba1o3wGFgtmr7G0q4x8YjeCvI0E17N8uyZ0FNFLInPnq/D0t7a
OjlZsLy6WUcfoB6QT6hwX8a+Z7L8JZnXima/LMVHR+Augkm+hZZp7XZstRfGpKu2KeLQiDWGVDJw
PEG4Xe6RedvhI0uIqBRje24kLg6lBbZqJISU22XlG4IK0CsrFV+9S1Qe819LE2ESGYRf5fEStuLO
vi7eRR3lPoPYmSy3IajVjq4PC/vGI8886xyOeHRkhHNN8A3TQp6zCD/CSLYmO9z0hdgvSumy+l17
5qbEFrHO0MkQ0ceGZIo0kss02ByNoqrMzOGjOPP9BmFsYcicf6SwJGpnhClNhqVjnF8ya7z2gtkB
jZDu964JYHJ+NMv2VkwSw0hW8hlly8MwZPkxSoENOEwy+ZoYD2kxjHFnjqlEPbSFE8Y1b7IZkUEp
lLUdxPJkqr2zroXog7x91qRG7lXZz4HWdec8Q8kqUtpwakjfg4qw0lN92rIDrLD1usxR7h8ebJGH
WM3jsM80oL96p/G9YPYEN3CNSnNYR1EWlC21LzIwXL8oQ6x7eN8S84tX2JRXilALX9GkhRmi2g71
wvxo7O/K1fQr5hpVoxngkFx+O0Q1AGb8YFgBR76V/Cn2NVPEZnMsxLdCUUd0yQ/T2JkDERmhTZV0
6a3+oZAdRLbppe2GQBHgu8dUmYPCckFIUrvVy3wXb+TXRv/Q3eUX3bi7sqMO/pFd/7RxfEoWmCua
Qguk9LLx28r8ZcaM1MuMFs+O26O4YyIrGjxmw3Dfh8H2gSvhms7HvT3iJEcG+q3H1N5MmPFWT+Fi
kW9osaFlnIbawBlfYmQGRV0QOcTWr+mbKDRsCw3EyK4h6rpvzPL6ps0YKk7F/CzTAqgXTztgFm2b
2VwJalsKvysvZQ+AI5Lwc6eE/bdNixGKkuK4ihUmE3l8aN3ipqkgz9XxHrFLCJNtOnvt/7B3HkuS
I9m5fhfuMQblEGaXXITOEJmROrM2sBSVkA7AIRxiyXe773U/9MwYySGH5OzvYtqmrau6KyMA93N+
aYJBL9yUYzw7DcdN8uIZHcriAOs0H1u3csL6BQEOzdBFzN5M8rE7w1JMudfuBfkNawSRiSpD/hQ9
UDdTHzwI3EzRfOVToqleZTP3eJvTJPvRfUJeft72G/vONjz3jgALfq1G36xj0maKcoxOY2VdDee+
8G1nG6POAYWNH2t3ujjyM8aXfZT2yE9uYN43zUV+gFBqnZntu5nSthYjtQoacSPLQm+aptGEqabc
rpn7UJr+fJbxx1gSKUQmF2IMujTnZEL7JN1mHdXUQ+YRs5DR5Bs/zx8Cj1wp34CcCcu7LizmnSzI
CsB1ex07l+C5cq62/lgDk4vh6NBHnag0g3YtGYIFHYt175wlX9TGLeEnh/I5CQUxrB6dtHjpV/7y
pPVJcPHptYqHYdGvtc26M+gwbInf86wk29aNH+JJb8/wAbzeKaoEuy4UPAGE0EDcGFADiQDFZx1M
H0JWS4Mgr/UoWIjcBnTPdeTWi+I7zxuRZaNA2xoy+/QN+Tgpu95pF00bolzoC2/rt1G7R862H4y4
WIdcMsToAUrZFJkIb3oYJSJYVLN3NuXQ+zhHRDbZMBN8YHM6A1LSrkxeHiMmHWen1pJc44kRrhEl
bPx66O8boP/EGijUS5+GCIBYLkSRSS40ADfB3mU67uLKeFJGdOhswqdDKk/9zAd0qBHWldIK7sqx
nLaEETzX/DSrOSnSHTSFv2lYD7MRmCkApxpiON8kEEQAiPDqlSg5siGGrnT0VUz1fNPP1L9McCEZ
sdbtxH8qcKfPOTHuR6O5k46Djkn/5oklVtZCvmQZdBW1k/VoSjyKCZ1/7PcHNiUWBKuAyZ2oO9SW
u60zGrgTdF0w5DZiRfGt0gl6Ix82dS6Ke6NyCJNJ9AzSZtwSMWxuaPshPCptbjrlsdlAzO6CjgSF
SXUMlA7JVdJ2iB6LxaYKaG6k0PjqEkzMRzl9hKkpdlS4pOvEi55C7BDrcgkOzk0EMr6r1rMKrkbE
YB+5HcGPc/NdECqwjmKbyORq+KE7ZlXO2fQSNW9D7t/btuvdEh7+PGftjY1IEIipuPNDwg+Et1ez
TXUMIIvM1M3YT8c5oZI+riguKs0C507fPLppXfCBvFdNGu4zhRjC9bmc41Ql28pzARxIbxaodHhD
1c7ve5prx/QhluDHg8vT66mYkvPRe3Wm8J5LGN+mVWebHF7AtqzHipMysdxzVqSbwKOxrVPV/QwU
sk691jxM+ifu3ffJHzKOJCTZWSquHeHuK3N4tb1ardHp0bPUWDVcmfvLcqbfmDt8mAz0puY0UFxb
vimX1XCiIWiLpGxdRm60rsMuhrptNkVqksY2CLIlZ1muBRVDFfK5XdIihjJ8xcOhzSMelnMe19VG
yPSOuzbc5NK4YAfhpmp6zQjkX5luzrIhLSKSVGNYYfnSmzMAIzuZESYV+/O4r0yHx6MnYTrIedAo
K40Ed2/rV/baM8jnT2pGpWj55oDyMxsfY6e0vMk5TKolagcvRLOMAwHDQ9Ul1o6r5GcgRUQ5WXKE
kiM9I/qZo9KBFWrjfeu4IKWzC4IvwgOPIs8O+AxEdn+qx+oJxta6cQL5HhJfcq79+YrYNd8aPZ1R
XZKIdUrLrWHh2KhyeqVK1JutVKyOUj6JMg5XohnN3VDIn8gMiJqrqp+WHXUuDbp3x8S6QftAGFxX
XK1cnrRF86ycq/KY1s1LL3PrnqE6O3TQwLTc86T1XIO5FUDeM8KSbYQNh/ihCJHMPmrpoJukRY61
5cJZoE1r29dQtsnOTKKaqCDem8I9TlH8Wrl8fBR2vnYTeBkg4gA5f1EGMJgzlBk5KxGWvNAGYW5t
Ig1AdEhbrjdZFnbgmZckcfYdSNBWeBImzusO/RAH15QURK2dXzi2gadMAUjpv4SxV51hOH771Xz2
3IwpaviOJ27vaKnHnVVzwooD5ZwfBIYZjjQklT1Dqwnh1CBatOpwn0fFC5FQ5Sp3zA6RZf9kJjgC
os4Wu9gOWQ2c/tQvt6QTl+Ep9mlNtbts46VIIo1uwurs+R8hr2ZfZ9wA4qvldLtNPTbxeLRrZADt
U5u3/KOs+g5V+WDNkbvXfrjL2Y43eRrVZMDAxjfVnR/DuMSa3L+gZ5IknI/DTN84kgKXdOzApYf0
krC3M7mWB99EfVVG3RnejCyZlFzC+qFyr30+Oxu3Qowhp5p91KvPrU01tl/470CFb1NFZqCvhmNv
ccbpSOPAKmSyqggko5AgtUF0ylPVGe9eEpeHYoouZcfLqoTtH7hVYdHJstnE8agQA5Y7In9AHEQ6
rT0P6rOszolbv1m2porbprmlMuqrYeYMxCmpmH6ag8qUKNst2z5YOWdSN7ro1Hp3J1SEyScEMHC5
Lccim9ZNkvErDfoPZFNgHCZ8K5oZwCqD5jbH6rn9CLsRPlW9nBtc0uPGYv7ZFhxjIIIEBw5tbjFA
2VfMSwFcVkuKuLpxCXiBvAe5BUbc2B4YBmMtnbVD/krJHty2r6oNrx4wRPtUTdEpE+qlT2KKnOFV
Y0b3hZv7gUb7yeXY3Y5GcCnansZnosonh587jtr3Kuw/XXbVKu+X6rDF6B572S7yyvcqGJN9Obe4
I4bwyK2RXfIk/dV2vbP3dTneZHTUDjIlYzcESmjJer8Yc28c7MG87R20Tm0+WTs/VY+1DUoadN/K
gDJpFgHX1HVfYcjsk6ArX7k2d6LmqQzikMMvzo4JIiOzni+WNMM7LsR0Z2QBKYyNw42YBihYyvkz
SQes+mg5G8efXosqe3LSITrL6jo0O2V6HCljTmRleWYuOXVRF56zuLKRtCR4fACvQdfpG5l7UyNU
johklGxl5WDRnweTusSW0rgeE6PEbV3KDjm2iyRitOA+dMLcqLH2x+Opaf1v1aKj7nI0zm2Fcz1V
BOkTiDr6HqDFVCJdjKMvvy4p6jSTHKo3mFCS2JsarYlpwY2HtpFtWjofNyKDih3q98wj0dEhUHA9
G1HB5BEhZkygF7riI20zmKMI6RWGKyAZi8fXDfovKRh1J5yD+AtoPc0svtoe8YrML0zJPDAz7xBQ
AVlz1A4bgbhk4TDAJXnkuLQmWGPiv3DFWZs/jC//kDn3kn41VVv9dP9n+W1fVT01aZx0f4TQ/Nvf
HbYP2//2F1wed09/+wv+w7+w/Zc//nH8u1oSzv7D3zAzpt103/9upoffbV/8+T/+l1/5v/2Hf7Hi
PiH2++d/+p8MQthl/r5B6A473d/xB/H7/uwPsoI/0U7E54953RFLf91f/UGW9yfyNVwyDhxM7Laz
WHP+auklIgRDPAUfGIsC8w9TUVv1XfLP/+RiBPbx8v67VMl/IAaI3/q3JkDHtV2S8EnT84g49v7G
caitOGHLQhnXmN5XY5J5Vue0rDdCXUko2ueZ5DDr4Nk0yQ91pzZTCGQCoKrX/tw48Pvj3exVYm0m
1r2RgxjmPc0xrvvSdMQPz8Inrbf4NCKGY6/aNz5hHb5L8aedwFI1po/VgENXJSj5Yl2dusn5oZ3n
q9POAveQOOxTzZhCxFpxuG9xhjD3/sKG+hHzRu0U5WUFnlTpV/dRnDpMgTFzl/psm1vX6SzqK1gb
J3rWx2ki3aPpl0H64kO/RfG9N/f23h162nIH8RT49YMHdoRsXpnQozbGXeC6cf5tIvGgqb2015bA
PixnmkA64phDMSLC87JfFsGQm06EPxrjR9rDjk00h9QjPp02yBYVMkO6w1JqwfgCE+G5QhBuYqEo
za5kJnYwK0Y+cb0TlmW3P7Zxh7asY8XDgJz1dAB2frlI2tATVi24nPCOEp08+ObINRi8StYojZ3Z
J41z7XoaeT3xHUV06Mu+O4yDj1mLGynR5s1QcGnIcG+VjbfHvwN4MebzsZ7NhpIS8z3r0cXlRvzK
V3DLhOrdjGAJYSdZj0K6VfNEgmSxJtoB2KhH/SfXTAZKQClIUn1K32GCMFPaSz191okFX457a2kD
W/nS+1Kx9ztu5VuJvLAF2+0jXF1ZsgoSWtfDLHTP2qpYD02KpSXIwDAZT208jrBahUIvQzGphXAm
kNNuyOUWXfi4107CD2A/1zZQTF6GiAzydOtE6oJ2izCQDOmEHxDSQmxe2Ika1NY5odMMz1NMVFzk
RF95lRzx5oASZKx7pets9QSgpkxUHo5ijpT9vErs18r28Vjo9oEC1AZYwXsq2drj1LT5gEW0Az+6
RwqIibjIDxh95XkU8YuqEAhj2RJDo/bR2GEF6z1vY3ct1l4MQGkb+sQH9zcj8kxi4wqqD7rqIZJl
cPnjL7N5aplitzkU1lqPDDKF1sCKdfQQGIRBg3enW/Dxt2AR6JrZi2w+iIaxnXtCBNkiYwDvYaBD
KzHTQ+nP23Ti4268sNoJjDqCbtjC+RiJNCZpsECcNTSobhERJ7ho9xWLqHQZeSA275xaPBcjUJzZ
mNF+rHF0keLpieRQ0gq2KQYUcAXKyURNZ2GWO+o/1mk+alB1FksApQsqJBQ32gWJqcurHY7lppfe
r8mcTq1LuLVQb1PP++X5FWB6Z+C/YkCcAu+gAjAVzN0B0oJcrkWJoM63kLm4M/OrXQR6PftEb3fT
V9AqhUQChsq7uj20uFGYlPVoPDfmVD05/PbOdX/IK+2s9jJkTXBOwvrR0vankYVibSvedydjyS9q
JyHVtK3pbrPfG6u1cCjJE3oLiFJtvboaaMyu1FMK97WTCsuV9tr6zjGOgExI1A2ARWuu6CQD+p6Z
2tO5pniGkosyXlQuItwmU39v9oLEb/9NUyiFrkDLvezlHfCPibQAnD0oirdqstRGu+Tg9rJ7gVhy
qe6qWJWqq6majcvytarrG7699Jz0oqTRaIETGeUzHxzcRvWQ+0sR2QxzSV1vZpwMWoXfUU6bLu8L
h+hvbXdHN4q9fVbNKcBo9hzMNfmF+P55MdIVtnwsmIz5wo/gkCoEG2oBgXL29ypBYY3uFwy7mONt
nRq3qcO8Cz4Wr5rGNk4lzpptTSPxscNqsqKQGZKOslvLaMdFQirRMY8Wl8FhLqz+yI/4Nhv9Vw2q
wsWwm6qQuF/cYH3KPWN29+3IJuZcBjsajqi+CL6U60GhjG2J565aWWIP4VCPPTqCrLS/Jvxx9qmb
PFp232wGX9xgod0UC0Xc0089ReO8Zz+6FfXUnrTA2FMhYQIbW1ulei5HRrwshGkNop/Ic3+L5glp
9lkAxZah1+6MX1hcl/0aJCYMc3le/OCzAQNYJyi6fMxRkRj02lH1NYwMUgR6ghVc3pfU7APoewKm
YpNnzfbc4b4ldNxt3TP5SXVDkH9g4R5xHcKDC786VcvTOcbyrYFLgm0ujpNSyU1GkvwI0oMTCRBC
44x3TQkMszxHk40q0YoujsEKMbUDrH4bkZ0E5NLMyZb1exdo8ZHDum/NAF/B0CZPBIbuHSMyOUHU
onrCIxLLCH2g9dCI4aJ0LtAyctOnaEbwdKiHmtNlNVM0CGqEKTNPz03YX4NpXNtQdGDD+U5k0YeY
hyvYgURZztSQtX0CbNSJjRWhLBQDR73nkcIZzyyvhVus4AjQdTlRieLOuTc6+04IZzfleXKK1JLK
4A6YNkfzEJg6AfJqeDEi8t0lkImngqXEaqw2Xm8nCI6MOz/CbTKH07EsuTpHkNpIgFVTBg5hEKFm
NqTm+sC0EDl8kpzo9gWeAgaveJ0UW2MdGciUUCq6EzL8PPUJrs9bSJBqOPdDdnBqJANtNdxpL4SY
syyFjhuhvzCLC1fCE0B3jO4Uwq25Dao7Y0yHXasdXraUS9GUVra2QV4PWVgdI7JWV+3MkK+d6jmT
zmJR1fT/mGxfdobv1otwsdUQtSvmR6yZMj3bo/OR8GahdU/uvRwxYjYh5DJia98N0F5tAUDb2yEm
2Mw89rAlYVSJ7ZSOT6l92xbuKSuMb5oOMhDNY92xG3Hoq63pUVebVBSW4VKqK701ahXthw73gZc+
JNX0BW95b8/i0xkDEmgNIkgaXSyHyK/e0DdRlcBUExoyWMwGKELpV5sZZsJyDbxwFyz5toluC/4k
NgcTY5bQEPq81jyD5pefLuOFi2wWgeUW0yKbfE+YA5TuIQh7dZKNeIx1am1I+0aik313WY0xOagB
/sYq3kUBcWbl5Eesj2A2le43BXlgu6b25p2LLcJhl906jhyeVNIBn6fFm/IoxEic6HP2dXiJgxe3
1OJ+1j2J2pCi3LEOakXfvrgMzUCHOUgovzWJmmuCWJ3R1G+25EHcugba0jbsz00H0UGMzZuvg+Ao
a+lf+r68Z6vdtBRd34fDQS+GIaLL+Yr9/BGbozx4HQkSYYubpktxymUjsu5kGg7IbBPw5hpkqa3O
YdQei9Efntlqb8NeBqhGNOVr7TjsbdE84PupN/2EvL0TT2gG+jOufGx0gWkDvlpwsUH2zmfJLuBb
xPEWEY1oHgd5m3s7HybEgdNz/XoEt5MXo/+pWV5XxjSy3KckAma4Mpp4EJtBsWdL/rI2RHwewbqO
6dWy5XAMKhcSqwduycYGbKvKmPHMS5UDEDh5Lbetm/Gyqfhq5H7KMKWevMpyTtJK9u4oqdiY/NtC
xldZcKS7KPPw3QTRRuGL7eOs2ABs3zTqV539MlUn1rUYNyEh6+vasD+nSny6ETd4W2LBGpIl4kDk
W2KPfo0if2hLgSCz7J8bDwn4TCMHZRu3dYETIhLQ83mR4kcJP4Ig4sm1b708/4IwfzEib6er7Nfk
grmPdnA3ROTOxyNSTrKDHWwh7cluQccmmwfe0tveKfunoqdzuOoUQYHQgbS49s+j2z7UczXdAONd
yIuEge8rSOGlZbUrw2drBOXMLdiwiHyAnR1hNnKKdJ3F3pq1ZDX4WiG6QQffVuSHlghwNSoDuHJS
EbNe74vQRyzfZkDdoiFA749fESCKzOMHS5sn6FqwhlS+qKA51SE8Nkq/ahvnLgd6hz2zs37qJgXQ
KaJfMk3Os6pdhA3hF/qCU4XA3Db797FPoFwRJSmzt7ZD7n1yUj6mSBB5aVjfIOts7GaA7RvfuA+N
Y+t0RP1F4JNlwZLpVXXFkULkUlNgbm+1vpFRJE6LObjkQTtCp1psIp0LqIM9UsbYnxruhxijhmgJ
c7CKu5B0e2lyAOipo5zb1cd5CKY1Yfjgx/iWau5klQcHldc3BLJk+9DMfuVjVmPdqNtjJ/S3X8cc
sKjwyKCQ+9Ti5NBYXkaJcVqWtnNSaIBkZvIjFcQd4d9Nqx+/iEKoo2je+0P+ojCsDLIhFLfE6cg0
v015KSAsIqIswv7G66450TTszC7lM1WxhVv1KPVBimjzxRuhdRisANM1HDhfmG3yleReju40X9Yo
u/lI0Xe0bXktEgb8qXHvaO961Q16CaU44ymZB9lsARmhArdNC7oU+mW1SxFnbIDXYV0G4nYmNyeJ
m1wDLxLoqiAe0GRXT0aEvDdhqF/ZMU03RrDo2BPruyiqZ4X5twQBO/U2XgCkOXwLsv0w9Hjyxtxc
ue74XpQ5whU3f/Nc1dy4bfxhpkghjWbvU+5dmZjXmq7WByqpb6PJP6CBeLLs9hwHA9byCR5WGIsq
qPyum5hJ0Q/eHRl+VLng1KnvzCB76hOcJ7mhSjyPbM64BFoHr+yAvcYLiorMn03GCUFbDoP4YKGG
TP182GmPBOEuyNcVFNafA6f+P3L23yBnNim2S7zi30fOLh//9195cf8L9Oyvv/fP6BmJuC5pc3Rz
AVD54o/Cgb+EaIeEPwaClgJLLJ0ES1TWX9Ez80/Yojxhwk/iLne9f4uMBD2zfALA0E9YtvhHonX4
5f8pg861LVAzgDvbNmkqW+Ly/l0cHkR3YA8GZzqP+sYOp2Dlt/YX8h0PAY2PEd5OETXF9garpgGk
kH0lo3FfVsVj5urXORo6NBv9VxXa1bYDTqs7cSAR/itriFTrOaYLQV2W03QbYJL2EHoe6xvAdp18
lA6bSqDLs8CkjZIA5qFt0MVZWG7J5JlWsmMaahUxFoD7UD3WJTZn49i7xvPcNJ8JGpAtru43Br3i
XCfPJrZ6usBC3DmP86QxZ1dA4DAPYH4+f048mPNIEOxcFFgJx3yd1/lrlHOeNAlHbhpZ73YzHUOz
/KUwyRFWOTYIVjhXwL6p/W2vhHAdu5zTshrLX1mAm1Na78FIFm+kUExAhThbJdIH7ZDtUhxmlVKJ
gIWrj7aWi/smN9tD1xLMYwwfpLi9l0135+buS8t0u9Kpc0Qqig+ZWi4WhlmnH4p8IQvFJJ+ejUlZ
ZFun0nvbSkm09RYpkmXe6inQG56leJvywZq9WxFLU941FcEAY/kyARUd/YH/E3nD0fIGFl2Her6Y
1J1ZRNdMlCyW2DUwmuG/tcb8sTcDMilqMpO65yhED+b5MexAkb+pqsO+Waudp3Yh6ueEDsJ61zco
79tc9etiWhSr5A7oIj17KaKfmY8LJTbpuBUq5524C0q9iFe45W1lY2V1q7fQNa50I7zGAqOvXSUn
5Oakkxeu2tr91fODXdeH2AHAdDZZhAw9sIgw1xN+y7wnwHR0UTwmcHutvQ0n78UPoVFFupGGfFOS
P602+S+5VJI3ffuA9W3Lmwfa044/5ZTfhjIk9VFOt1rIZJM2GXiQ9Um3gDzZYXbT02Jh83gilnIE
MqccP2Lp3Zlp8eI/TuBZCC8Jb8mzm0GrZh2wKdVjd50Lr94FTJIOklqiXWa5NQwBUWlrpHV37BwB
ouf4STv5voO4vRW4QDy49VWw4AdmokgVQKxhqezHqnIifl+KnOTGpEvw8PTXKuKPBJxJ48p77Sy0
SdyRypxQZm4twojeCQ+RbaG7KJxbG1iFfuEUyz4ei7iLj2Hr7rxePBJv81L3uDwIodiUHtNKqYyt
TvtfXi6Z/oaR5iAKjUBg7Q341JnIeytDYBvQfLghteuttgwagEbk2Z1+zswcRXwTxRuDo3PV6wl/
2QB1ZnZ48U2/JOxIfmeWT2BdQKmR2+XHvGHasOT0jS4q2YXd+NSDLe0CJp5V4Finwhbw1RPwqrMY
j3wMS5NZg64gnVoCGjMgAS7ojUO89M6esCIH6HMnlyDIDmbOwoJvOOZnrKjZiPx34QKJ6oDBRwcv
phGG+xo2DsWCTChE2ZQVFYT+8rPDJL3UVQiWg7PXiEHY/UU7Wkw+yhq6PlZTiP/bUM9CoYkmcaQb
0o9eYi0eS3IiPadAVcsAm9XOfRfEuOK0C4L+OlU9fK21HjPBodmob74hvMmpka1TvkJjouQF1OJN
+8lIGN5oXJ1sKnZmOuWnMkX22HavqJ2jVWvgA/Kgs61wWJB0HMcDSdFWkBT7ho8hC6qcB26E1Ato
iMkj09yYiOSyQtwmNSZsytYV0GNMYkcyLy2eI3FJgWrwwBjUKsZluh1YLXhJ6xvb5PExKMBCIfnq
I5GkkhwJgVb6rh0748YoZxThyh/XOpU1ri2Zn4lIm4Bkk5ZVtP4uZ5k/KHz8KoADjnVur1wGlmFS
iMBmygT7vDwVZiaAxQJwsRg/bT7Ez31kuwcjDj5CxJxO8+S6GNxnc5MqeO+h4THMOZvJXnlVBpqt
gYcDjr56q91aAkUaYo3f8l3O0tj3OPBOeUcXJAkYKC3Qb8TE7gUmuHjZpxCQ4/RWjPWwmgm00iRH
mTVRHYmRH8OOBaDoY0RnrAek1SG/BWnajEEL7ienbSeQOwiIMr70GDjacr7b30Nahkhf4D5mCmHW
elYSzH68a2IrOcwx0iE9EbsASYn4xUD/G24UsZ2M1+ESPOsYxGqhba/12ejnexVjrxhrnJAqMVuc
OMSWGIuEtLGtHY4b7AeDvKGR/beOP7mWbsZAcc/W/rnuCKiMx/wlo+5yZcx5yFrk72IRCdwNC+OF
u8WsssdkMsa9EaKoi6zbPBHuilze/tAC0G7q0vvukB5srLw/Ey9FGFZbphsckZ6O0e/yv6Yq954b
2is7MiZC6CLvqDpzhCRAKNiVxsFpCBTouIVTJUjTD6JfZOh9J5X37Wn16BW1tbWH6iNd2PfZot0W
fQXzAPZEcmM5+bKo24vOF1cdv3fBO2pY5COFd0rIRNjkMfiaMrCItlGBI4ZMkJUeg8tIuPpsQp4g
TiTyYOC4pnCsWdNgwiiSjvXWJhft6LaDsyls4hrI5qNcV9CckVk3iCWIyKj8j6pRN6gayarwQEpj
D7Op1uYnANiT287yEPvmAyMgxYvoQHZuFhAA5t1odO9hkybHBoI7THK8xXlkHe3lU1fzrRQTIWcV
Xg6iJaZISOzp4GyDi+Wwk2dSdR6brmXeLwPuxYEULRYRSkD9txZ49jbkVHNHdXIdAPHJzPqtLo2d
SxIozgTss42qSQNR+qZuYQgJ61jRtfbhID+q0PL51v2YDfvJ1PbBE9hncgdtmo3GqdESizRpMBmK
zPXAqX3EoDpl7XcjuDuLzseDkC2INyBrOM6XvESVPs14ciO7PUQ4lOHO4k+0aI92KtaqbyXJvVAg
LIPPaUZQUlJczM69WAk5C6HPu514qIbIB+m2nYXdWtdc8JN3X1oE8qJhWbsVnqnINTDIEfy56w5D
QzJrodgB0dSdqDOprew3NGqwItx5XBWdJCUO/pEUh3zfoCCywVCOtd+AGCfyohzSNma/+x57fVJl
a+7B7t6VcF+cUQEOVT58KgOGbwt3OxjqOKVYB0vj3LYGQUA1XXKqiJ7J4KExKie7KPW1sWoWqToW
nFiW7dGVyIB6H7lFmJFNzL2wNSxcIwigOAcnk3BjuDB4GRTKEfdUp/yjT2VDmQNE2R5hzqKNyMhx
hm2eB9dcQo30DY1K84FB88s2w+xQB0hFU4JTF22s7y6+0AaTa5F4X6RjpvupwYJvBvWbxhW/KgiL
mxLmYSOoyo05HHM7OFqNS9iiRuYhxGcSN09gwtwfRvKT19ZBZOTF9qhvVkkoP0iMNPYOZ2XYed27
nffr2ImDQ0gu2o6P3tqO4U56lJJ65uRsy8VPG8UvbkLLX4h/UaRMKHXHS+E5xyBTxTHzDXuD4BTC
M/Y2Wen/9v2KHu7YvMdOT5xPGYmjQxJh3rWfAvBcxZOBN4fAZZigEeHpVixKS2KRtj3en3UTLNab
VmyVw0PnL/+shQWI+jJfY7Mo1gqInARF1Fco2TZF3I+g/jNy36S7ECnMJWjASYXyd+VR4yqGaloQ
6jtqGPBMDyYAeAvxZqFYc4vKAhD2yX9LEOePDSbbqvwAnHvhi/BX0PfeCnZn3EoLn7geMeKI7qkh
Q3vXpQQ1+qiU8LLlyAPITtEsRCxiI5cT0hGQUB3ZiHGzHh0N+txyNAE5PI3nqznYcjyYS7KJVToW
8TYRr16B1Sx2QGRcLNUQVWTmhdx/oV2c0hYGq5sgUfpo/kloddv5jbdxO240u+VuLxOANiIgfe5W
68fvqLp1SsxtxYD0fyGqOqBIIqcBrPHslOsmh4Alq+Eg4xa0Rj3HrRgQb+I+nW+tbOiPosQumqO1
IqjJ28AH++sJayt0Bqo9G/G/tCpaIPHmJULOz6VGKVGp+1TGeJ7Ihbl5HF2gmkqoaa078OaEDAGj
thFf9wIvCBxmPHGKCres1qlVX3qLRxp/zc9cqr3NC7epjMHaJiwXiH0DlySIoMKelb82uXUwAHP4
Fyw/OiliWe2S8DHhiO76hzx0kSQsn3sZASgPJUESOiUhdDCuAfYTAqK9x5RENOl5zjkJar3Y+7bN
mHZbL4dksK2Tslx2FpPX2xpLELuy/cV49uAUhJpEEyCPlBYYeBA9kX0/gtPmX2ld/gqLvsSeyiZC
pkiOuAs7wVCLfZuRp4al0FtXzpzQ2OfvI4pgLO32B1OjVs08fzvW7WWIbSzUWdqs4khtBrc78ad6
B6q/uqlWN8kYQSEZklTsFst6RTRFhhNqIzqc+5Mrn0xFqFRDt0gwV/NGmqz4SMhxF+XwZtXQXy3l
3CgypNnQVomCEgamxx4cYTqJDCyFRDQRdc3grkwYnE6QFxUbjPMOOoh+plCHTD8gPvcnLmDPia26
Ufn4Hs5OvG8sMznmN5anD26Z3vhjuoXrGT9EMD2lI3a9KJWk6Cw1pDCc9lAzZhNn4XVQ5ObUbxUv
HqJ8JmHsmclOvg2mHncBjvtwDN6JQ7hLCi6a1kYsG/d4lYw7HYh0z4NTrKhqrI9eMty5k2APlQwV
nCTkXGoO07y6gJc+t23NVjHwGqtJHd3MObQdqORMVktcQS7OHixzpH0WRa0BNfkay97Lz53pvWub
wY0FjdaXrH6MOnEXdxS68N356zwjtjSGCW0DhNP6/7F3HkmSK+uV3gvneOaQDgw4CS0yMyJ1Zk1g
qQpaw6Hm3ATX070vfl52SSPZzW5y/gbvPrN7rSorKgD3X5zvHOzi7NNcOdYd+miurYQFJL0Uhg/t
7y6NvyZbYDI24mFfZptmEiGSy3FthCTJVtl4mXPgxcVz2NcCfGch+E6Ajn9mgEifYHO9kkrYh959
Cs2wTrTdWu4TfShAozkj4rMHUg/OYiF2tYmkNUuMdTq8JJIS7VGUv7q++hEE+qIqHXHgWBSYSYSF
TW4x02lGb7csFCCD3ScbypsN/lXRwSkcYPMcKEP3XmXnX9qgHFg42g9RnMLM1CDeI/JoFDLhgNCb
/dl28mKfyx2zxmxjGNXHUiLz75HKAkQ+BKMFh5kgSWl8jo2Qm75eCrEmpmhvdRxk9Kg4SfR2vRHJ
8Cma5ME17atVdflmwUHFxEqTZRLHSDsBbsUOCUdJEh6DJIHLL59R4z860UxCxPKZGbgDBO4jNImD
8Ak5RoBBW1UZ21TQK3hTvGU77+xhR+4Xk/VpnOAzxpFhK3w/s89pjlG8lxUrgRGqeohBeND4kOAz
HhLVoJ3q9mnBWT2RnrdvcD5ZVz32t4tVLpRltcWnfjFz5Nhhw23Cdiw+GvVznk/YXuMIazHdZ96P
g4Xdjcgy5J6lIcf/AvUgJG3DYvZnEzXJPBRIQgBX1nMz3QRRDhDh/i6Wc22EzwEse7LIEU1x4GM0
42vJAc9UnI7krLcGm1mvO+RFcNOZvTqPZpqsoxQzP7t1zr7vvIqFdzMrGyLivS+DrT/6suZuNE3M
5iP1FGPyfaAdeqlKXDXGMPGovxiPtAVYi0cBJ1GogNiM25aYCpyc8D3Ge+vDAfNaAeJ8+hETftef
ntBDWGxuB8qfuWMZbbr0bMmSUWzhmVpDHzbXwUWwRCrPN+XIDV0bwRo5daXR8vBQ4Kt4cTZL4354
kccZr8GlxiVZQmAxmyUoWkmWT0q0aRPg0hoHK/agC//e0H7J48Ew5p/Ybl/T2N2zg3uYbP9XbYVi
PTn47CIah4QOCh5fFQKk9RL+xw+5TltW+LHdbErTOkSu1a8l4RslhtlRAgGal6GxL5aFpx7/nKkY
rnZmNVdDsd524vZYML1ih6v2ORHUZgMG0FQzEapjePTd+mvyMTeauU7SWHa4QGAcnA+XKsVfH/kS
aHppaBUvn9TMTJbSEf5MuTr+XWn7/1Pa/pn5M7//r/cF//uf8//1T/+n1PZff+FfUludkSNtF2ms
5TuelrL+tSvwieJEkUBoMZIV1/v34Tk6cJPJoLCIuvJMwjf+LTyHXYHNnoB71vEtRv3+/yhXz7R8
bbX/H/I2bBJXTWHZf36c4/6nfBb0+spXNcKkxvLy3WwwqXQBIQfX6dawA3h1g9EipidGeDzLuXjp
vOQi0gFvuOWtit/JGT86Ay20JRBhlSW1TufYtwksMrtpn7cCwYqrvLVhs32YEhbwEvo9ENjr9HWG
JhWOv8ZYcmUjX0MHMd3G1btgubh2fBD8OWrerIacXk8luwraDBIBXlWxTR2d6jwmaxqlrZtO3/wp
bvJEUtSX7+PUcf+o56aP8LFrt1kSoNwqDdCWUB5yB3N6ZjXvsgWIMDyCwyV2w62NdEZWWHiLaxtc
hjjAIC3pXmI8R1bBYxmPn9y8WJy8LSmL3rpHmC9r787K4zeGahxRVmtulfM2TPx9hnK8Lr1xNbBJ
3uQIhjbNXSvss5zcA9WX2iYmvh59gGoKSOi7NpWBy8dbRFT62mimXWzCNC42swTaS5bbFk7Rkume
KWwuTft+zAlBQC+5HVp9pXfRjkzfcG1zkxn6Spu427Lc3AWJ9Tm6xDWn8lFxB4bchYu+FBNux05f
k6aNoNENkvpkoPmz9WXKQ0lVmDyY+pbV163fwzSHZSfpS519XuBWwdQRbVXQ3VsNHm24PAM9Ow8u
gyXG80iao6j+yDejvupnfemb3P6GLgNGFWOen6jXYi7Jkon51uyHTpcOFTWEp4sJ909ZQX0hpjY6
9GLejLr0ELoIaalGCl2W+LpAcXWp4umixe8kMx5z+lna8nXWhc2gS5xYFzsOmcW6+JG6DFLUQ4iu
WfKXfAPeqPKNTZAkt5BzH9t5dFY4rTXse058O2gBqbYaqi6hy6/EhGzAMvcC8U0zyMXaKLYgeabF
MfhZmL71mDnplyl/WzmyaApp7L91ybfo4i+mCuRpzElyszP+MkVOck87wv4E0t6o0b70ALaFLilH
XVwqqsxKl5tCF54JFSitqQu34tR0MzFd4sK6HcEsdbxzaKlglS5lhZyMo0V1i7PArZHSfCa68LWp
gCOXHRyA8qVzsassIN9WEo9D4LIr/S7ilqUAg5sJshiKixsb79047pzawpr2V2rw5g66GK91Wd4u
9E1YbG60AZ2tS/eJGp67npyLFh5Iry/M1HwaMn/6KOd0W5npcdJN7snOg/jk6wahplNw6BgcPY0Q
hfzd6mZi0m2F1A1GVOzjjkFtrVuPvLPPUYXXnqXoeSI2QYAByLCwW6lOMcMbHANWFt0MbM4VWWWI
5h9JYKlbnow7k7F5CSZDO7TQF3m6QUp0q7TopslM+Z3IG9oFBo7gUWU3ODeiBJyG96obzkaAdFE3
YQg0MBCI1e0Q+NssHs17S7dsBr0bEop9rZu5Xrd1vW7wsL1y9w49n6GbP7RwtIG6IUzpDEs6RF+3
igi/UN3RPBq6jXR0Q+nQWU50mJZuNQOrSNYeKAADWEQd1owonKGaX0a7IMM6R42Zc5NkAd2r/4hK
Eg91+lpTV6sDnW6hW94InhafFPK1au+BosxbJbpBLuiUjUkvknTzbI/WofSKV8YpNSaPsYvEila7
1k23rdtvQR+e0I+jhi83KR26p1v1sWuCdRRThHQsikjmAIWis4dp5ABoBsxGddv/ZOgRAMieu3bo
bgNAtmBZlmeFr49ye64BPUJYmCVMeqjAnF6ufeYMqR445LPXQCo7aG8vuROADiOt3WRMKXKmFV6J
CZ9dCPZ6Y7lWPQU8RvfonxmFr6auuoA/qY09sZGxlfPbky2zCj0eMfWgxKlos8qWYzrBBqpnmtLp
sQokL7B1U57pTjzuR4YvNlMYw2IcU9ip3EgYx62lhzUCpTZykPkwLwcv5SoAh2LHW7rVxqn5e8f9
FlcOPQCa9SQI87ANaHrsET5v5bshVtghSIndRoxbAL/0adaDpZIJU69HTU7R3vpd8FDkAO9ejYtK
mT6RiId5UpvdFj7JoK4R2ntTFrATB88xn80I9ZaZ9MO2s++o+eOLYGC79SRppC0Hh5dnyExlR3Ar
PspwzzE0ZY11X0nKDuZLOKbVXAaDizcwarLM9x9ZGIIQ54JaYUA3HVWU3rFsD+FcsTiou4jNEKZU
nGdPIuIT4vq7AM3UUhqnoZ6ZT9J5WFNnbkOZMwcwTr19GA44DlAdGDNnQXjNbmh7B8v1d4OZIYML
2/cSkxc4tOSj60CAnRSb6drBzRBOe5V15tvIoA+nhCuxnGTBgQ/vZ2tmU9ruepxa0XWir++FtcsS
f9NZuMVy/mMEpcf+tc8gkaX4OmsrYHbRPWJ+KNes1bjHsZXuUoPlayj9Dflox2qIPzxgNFxSqSoa
Mz1bDUEzWF/s3BZ72oizbYfPxV1SQel1LSE1glX/SjiWsc6QfVpGTwtruc0OHUXVOfWGlz44d8oE
EJj4tQZvbrdwzeRjjybUGB6aHtNJYWBszkQZcyYUnYlhH6cm5YhYUANGqXBQhQM+zIUgDW65jgPm
dWZd8NyfgaITjJ9R2MLAerGTPkk7eAwcNR6RcHI3QCrh8GZNZ+KOCNYNUl4sP/jdmdmxCzwOVdYH
SJIw+R1tPoCJrU+ccjvIs+g5xWg1BCr18lJIpugyWzYBDAyzbXyT9TLkjY+F/Tfg4DbpjN8M7xbO
CXsVJNkHo5LHjlSKZMb3sRwgJ33RfLWtMNlLWQ9MtB/qsg1QA5BPNPiPmgTix2AQ0MQbhYXY1sCP
jH29jjsGgp9keF9yf21MdPy8/jFuyx0GlUtynNyKb1WbcBm12jc9y/NwEuIgZfaeRRUaX5/9JMfh
44j4Y00IEQ723GdmVom1aKpXp8QhazcxMbjS6EdHpIxNFh/aDIplYR7NHjCmziU9LffQctPG4oDg
4/dmPFSZx4nkDXfL1Hy7xujA92Oc30zWfRIxcOnFQkWaARYFCk/Onp8daLe5xSPYZzKXBVV5+Igh
6ZUp6hEvBnkzCobZQ4CytGL52kVWdjIw3Mpzoq9dnLiGlHRnbfJuD8BYNRsqDEAYcDv2a8gdvu5i
DPBrwH4l/c+p70L4j6/SVsEl5o7s8ZdZtYaBAxLvZ1yJLzyRb9uB6Ld8nvYhk+BVWVjRncDmT1tS
5MsBs3XEgG3Z3qsCX9swRHnYeTcsXNyrL+riFPuk56gwHK+h6d6BPpwYp/2kkQlgV7hspxaTfNqC
FJq+kxb3VNIcCSmb2a+hfTc7/xF3nGifu95z4fX+uUbra3pYqy4dySFzi+FPy0XFt4CxLM4ocaX2
fthdmnhAqPqdYZeLoBpv/2uaLyMeDAk2hZpEGTSTUulJFYuYDpQQNth2GTWyF2Vj7jcvreHk21IT
LuRBvBkeQial6Zdwyi74OBd78rysS9e/CReVcgQyk1NG033gJwBME2uqptN8zWDBaqXladHkDTIl
YyMtMvySmrcnGVdNkww7lVRPUYXgnMjrVzFCqIdLdh4i1BFzK95bI61PcTvHG7QM2i86oQzrHIZM
cvk0nfJxbGP/ZkG/czvQzJi/8cxbL4BFpSaMOLtRr2jqqAA/YlcgNY3UzV+zppNMzSnZmlhi18PC
4Q/FpHmmfrQI0vDYSXmDe6iiqWdKHMKzo3ufWw19Ba8dg5IjWmdk0Pav0OsoDtr8WjNPWi0jn7uu
llvD5mHm0cMhFPjKQdthLuPN5C8fsZpz5uVwWi7AVgi4NQJwLZrkyjTTJSP72ZUBFz+0Vwn2Ff3h
vwDBJk2EBZoNQyKFGZX9ITU1Rm7m0JA7EUN8cGigO9WE2QBqpjRzpjqNjmGuFhzz9gOFwktmqYMb
m2+2Jtb8kQJwJD2yTolXXRQoQxYGGHd5IF5CnA0NwP35x9hXD1JzcbMm5JBCM/m2CWXwZxsgs7kT
AbELlp+xN9SM3WCe6z/MHfCdrSk8YkMOQPugGgB6tSb1jBhmr2ByBUz51GuazwHrqy34vsR6LTTv
5wD+NfBSuyWnyak1FeiAB46aE8wBBg3AwUkThOw0ghsFVDhxH6xdtsCbAfU3EuhkX9hArkV9K0ES
U80mmkPKGtZ6VppaNFAz7QdARvw/d1PLmkfYAUpUGjdkrhNrFeMpQ9zDtxiw4MuI2dOMpNS0JKcs
LkUYyQDpQJIzkk+JbbJ/PDBLX/OWNXCF0gRmDYrZayZTAUSseGc/U3DNQnObLgAnshcaW810ctay
NQTzxDd+ZF/WcbJDgI6goKQBvA7ZBE6m5ve8Glt4SjlzviIJqGXq7clcRZfffsJBiKNHLI+kXsNl
vT8URA1oHtUG4BpqjxpKs6qlpFT2XgPGhKE+Z9vSPTmq2zRQSninwLsmmnwdyPWrELtkWCnQOrAc
y8V49Rpb7lPA2UoTtJmApcWRr9BsbR/UGX3o1dPULQpMNj0m7nMsOEBpYXMXNtWx4f22NLVbNvEv
VoM5kjrerxCXPBdcGrk677uANaGl/AFx4yADCKZWEExAwMk6t3woa/vJ1vQwcVPWnqP4aiyHRWKm
VzBpT/x2Rt5HZ1QjehSlSQdzZySKh6YKjtFYXryorc8zIB277eHeGHDB7A0budTP7FvnlJ0NeVvJ
JyTNy2KBHfkDniC1fLcXtu3h3BwLdPw8tA5/dprqFjEqaGhOsMzwErwPo/ODYwaecAOBsunUrTCY
+QhHYiFQGYHZFMTmLbw9rNH2meBmrcuKNdPCiQFVvHM6Bj91Oxz8mHK5j7mtYQSeC/jGFQmASNJZ
7pAUZ0e3EUGm8OFkudUVjpX482zsZzP9HeY94kY1ZXdTYT+m3FVBMfQ76bPd42DCirX9NeXYTY8u
pYiJu4en70yT/i5MMWQLHISo7u8ymG06Zb6ZTp1zTKL2yxw+Kd83z70iZqt0Th0+WSSpxEe3n74i
kOyN1SC2mVkSBDIeHj1yGiiWspscTmKm9to3o3nJFEZQfa1wWHcSucYA6mSQ/NP3j6rtO8T90cbB
nIomn2GPu0oFZnyzcS0z78i4kBwq2KCNEp22VyXyKcnHZyyLEMAa40sO0kacUXBxPHGf4fOFkbT/
CSNRrQabe7GZQUk6Q1FZRJNBJ7fpO2h2LH4oyuoa3w4EJNmFefn8YTPN2qR4gK2TzsbzxdB2TNbS
H+pWcYdYDkYWQflZ1vwGcf7S9GF6SsLxlgFUu1ZGzxEbNoeWRmQDu3dKBg6OjL7CThrspYfmpyfh
ZxzNn9Hgai5hGvgI3cXsoDs6PTW0WtB7arLJqE4V1Px6dlk/NK23s3U9MFJWFFygZkOW1QSlW03z
zs+1kw+vo8irZGtUyU3t084p79bgMyJG49KH697zslT4M07uxmKekdAG7cqk51Qexa/Co2OA7IT9
mY+l3Z7HPFUsH3BjQzW5bxd0OCCe/bZMjZdxTpg2eNjIV7x+BSlxyM3am6oHzRuX4nVZ9mlW/fSj
PFn4dFm5a+9nkmD4QftqihzcjUwCdg1W824folUJzmaSBoSXDJsgEt5RRPN9OWHXb5ocupLcP17r
V0ggsQVyw/R9mxZWt+upUDeBgZBGuKdp6p6psB7bog7wfvfkqp+H/aLsxzKb90pjheja2E6r8hwI
lvi9rattPNlrFiHphJ363E434bI8YYDAUQ+YvU6ZC3WUCSR6ZoyAsmz99yXEf2MJ4Qnx/1pC3KhP
9X/dQfz5dX/tIDyABVdg+WFzigHUkMf71xLC+RsCRk8GgcfawrcEuMC/Agv230zLEbYPTWCxK/b4
T3/Zfbjm39gaQDp4ge070nO9/xG0gN/If1pCkEVss9HQvyHKK8/jE/97aKFm3GTCcI8gAdk9wBKi
oikuCP4rsLRQ7rp3m2adC0WMl0UloOLM2rpdVu8tq8fPQM0w59CNpd8kYPqBdZhm/5c9JCDdxIPx
ZKLotAZrnSvDOQcN4EM5YBjkIV5B5gMWZQPP2SUG0D4SQ2bTSJdI9oOKHU44eVhbgDF6R4YIIsJy
W/BTmRbLK7XQA0wZDFbsfZqGi08Tql2ap5Wj1AshWS3i7lUrSuzvJ37PzEsvS3odClPHfmMAsjQK
Y0MsFpC5d69VX32FE+Zs2XSlir2F4gz3vmsfJevOcRi4n77olvAQrNBCWaVv7uo5eAnMbF9Y1X5x
rI7ZDhm9BoXXHF5MNTBMKh/ZO784Bfe04DUuscE6hLR1G8/tNMS2d26rGYNf7BE/vOwtyvmEmZhI
OmSzQkUI35v5r2QjQVSUBSovApMtG1E0wi9z34r4MMdYhRkW5V0UQJOp/iVrOos8M5O89UY91gWD
a8ukg8yXN+jPh3JM6nujcev72TXhUAkFcr0WjQuQQHSLeLpZkZc1H4oSz3i/ZcxRdtbeEHhLJHXt
71zQau6TDzh6XHTnKLgx6EIpNjGqG7UnpErVHmtcJhai2vqFeExTng9hkjcjMkoFe0bk1URin/R4
ARa+6Og8mO8Z8fRjSZSqfjvQw/F3EGNQOKA6X+HsOq7ZmHc714ETFDXfQ4ydYQXFi77bwKN1HbZc
1mFsEjs4/kKA+63qet4uiJt2g5XQb6f1OXVGnIqF82na3SUoLUbNNtBIHd6wC8RvF+sqxA8mD3l/
F4zF1cn2Zt4EG58DHBn3gLQUu/koTvCNB2tLDQZd9jyzaJ7do+i0XEiO37Kxji74hs+JHyV1hhC+
WocTcT4FBWnFdHCFFQJXBH8SrM3GfO2VE4k3PCZrivgED1CWbgFpkQB2Z9eqbrqIiaiV7ht/ekb1
QM7JCE2fEssoTULqEFJ++Cp/ikz+BDWJm5GPcbaB8dkpq+Wrk9l7K3lRin9XLUfErbcDfubkeTE4
Hcf+Aau6attKogvK1rox2oo5dVDew/Hc6xFH8+XZzLkyZj2e+3uOUSVnI75e2cTguUKvgOIbIMbe
Lim1XJhhiFeyZWNyPoabVGJtWPqX1Dc90D8BkIuRezO9WzZPBZORep/khYfvfE2Gbtx/proyazC5
w9i8tvYIcXEUf5wiYrBiEZySMsx3jeMHd0NSE4yyEOLQY8aOQww7EFIzuyIhl2ZVedWx4EZcieZF
zg6nCF92VJ8hhOotlmeXxIJPMJh407+PSBrDTVkLHujGI1xaHZycBLcsmi+Q4OrdCsK1ifTBLQ89
uwM/LI7psGctgnH8TMPtM3FEY48WbWTorao737CezB6PHbZpn3OYfCd9fO15yPyoEZvSxgDQtBvr
PGPULuIK3BQywPOX59qRt+bU/eA8iKW43z830qk2dpf8Wobopii6Z4VItBsPUd8eZW/cBgtsqTCA
h6SXTPsGS0vRkGVnR5xI5mweB+M8BeJEXK9E91UkkJJMjZbG+PawE4CsyIpdhVV8VAfuSeZE0Lpe
se8EhbBIphUOC3jQzsaX7zm/ysp4w04ZfdNt7hpntim3XRz8Eikp67Hjj0evokvqehbYYZDcmyPD
fd+BgB7Z2CVVDpmp4SgrxAheJeV3FNFr5mP9adhmtHes+Vo4nEIm2yvesEvB7hQG4ORgiV1O6TaN
uIvKssdcYgmOWKAM2yDxPitYEPT7XX5gBqRQeiRLwbdd2KRxDcxJxoZM7eQ7DNXvPh1f/HD6NJaS
TMHG+WTd8UB6C+vPSPI3aGLMqL1H3sHJcbUDS5XiqfLw8FNV8ooD7ErNGId7yX2NhQTCy/gz5//D
CDtJPwNF+SPH0iGYJE2Qjx11Du2helf5dLIMeeuXJfLcOHnHre6xX+CXl+5rVm7OWtW9l+CxXc/A
ebT0sNO4/8OTJWYhT0aKW/g4HqcpPNqpsyuY2q9FAFJcs1t1CXjEKIgM3+ScxhFgkU0PrJL2SnlK
Ol/AQ42VGlr7mZS1wn8IWDc0VANnPU/3FsmkKmpcuu/wzh3mCegZa/SB/2Snz/rgGDPjTk7+jY1r
ZBFwgvmMNlkMOowYHodofBaufDYGehFiVd/HxnoHo5lPrl/+QimMGwb8FoANU2s+LQaKcmIpTxoB
F7Z4VVlO0zl41aF1xFekRM49an7BZuMb5eFUHUfub/L/LvyQ7bKMPzrmNM0/mtC+qcP90qnb3GrJ
jOPGYD0qDkEaQWorlNCk6Yhz78Wnwu/qvVA2zQkGfDiGFERKMFIb2BFus5kjbw7LO8NwUAC2dMfG
mO/tPoNtyEybtxjfVqzhSVIRHSk92ZasP/p4h6UWOPW72YpffcOC0rPGW5n6bI8tfT8Fn+g/uL/a
6YOw3LxgY8FkgJRl/83q5xeb2U9fiLOdW4R2ieqUwrCEUp441h6YtxXbwOCeQcFw8YgYH/r0djZP
gXcTGPtsYfAZDyRXj9dd6brMCkM3P2IJeVNVyAC6Hntk2NJN2bVcXMhayWvohsraDE3NRJ7d/FrO
OxRs2YtrCbntSqMnsqqK70sVnIAfHrzWuItSnh9vmq4SB0NPz1CIGNrMmbkAWWffdNYvPoqwHWLg
87Sog2lEj9R84dpJ+9NkEqbHWoP55Z4viDjjqE4Qkzd3cYSDLWKBD/+nNW0kJoTDN4k8qLn/JIwG
xzeKnBK/OGnn76IkZFcy2dAJoNIZ6s/CRVnZ2ruiyC0dXPPtBX+wdS+6aSkem448m9wKk03tdEBA
JWY4NtrwndRYU/8Z0FtVeFWDGiU64Sm5WFn1jLre2s8RTx9AmL1vWkwaVd2/G746PCASuOZD8btq
JZYqVXbCpx6f0pYGlYYuSdRPPV09F5gKTysf00h1YVn+4fgeccVENZth+7zY3lV28tIP9NN4zpSr
TVqZrwQbIkitkXobSe+tPUccsgr6QOHrinGKAdCErz9B32Ne3Wdx/ZS6E8a8LPRVC7aujAn3uAlt
hDBvu7745eOUtXLTciH/z7yYxmftyvvc66fTmBAi0y8vmg6ypMi22DS9cA+ZSPNYPaoZux+ENWGr
nsyuvYhsfrApJHuPo2ySiCnCmW8taW987IVN1RCDgrNQE1v4VdxZ69T93WYNitulfG1D7G3fUJnS
yQLLpIwatqZLXK1bgEskyC5qsBUUKNfSDp5HC3UN+qW70XfO8CwvfbJAg1ms5eXMh51C0niM4ugb
ylkp09JjEXYsVlVkd6q7YPfiYosRfhLWyVJjNCT3jM8ZXNogkFF78CPXxo8O949S271bZv4CBLxX
o2lcXGDKcrQcbL/4CrqxOdOSnVxaFlHkj60L6uHixIp7x0xxD1Fov6ZO1twV46sDuMfneagkUbCi
1gAko+1gMxrJvTf7d/NMrZTbKGD82X9pEA9GvItuZN5XC5PRR8Oi9h+ISHIT8155FKf0KQ73psp+
w9tyJ+fdR0syfTE/ztLBbeTFtz56KS6QuViFuvFjUIZ3zP5PSxd+TBWr3aR8l3pr2mOTuHK8+IWi
BTs5Kja+V6YU3dDsGw8VgYOONQTyI5WweqatQ89VMFHLBmObp05xgwPdCy8KuVZE3NqdpJka5+6A
XOxEHoBJMhEGpz4DJQQZ73KZV66TMcoasIKYzOl3nnr3caeeDVQuCQ48d3/+Ucwpxkas5Le+Sfnd
spWvLAeTYfxWwTcAymLBLqkvPXmUchjXM55dqpoKMDLrodN+RMUINMGNdpYFcpogxo84m28GGUwn
g2sL2wlcakNUD1vs7X7lSOf5Xo+Zn3/XLTLlfuF/+M9bioWagnG6BoJ8EgMhaatMAh1xXENBAhiE
tGt2YjrXsvrG7zFkjuMatAEYU81YkiBVc3ZpVhxn+M2brjXCy+RqLNJDu08e8I6H+rrgBH8YIvc+
KwLzlLiOuEia3VtJRQH/al7GBkUUX/9j2PriaNXBbehHd2mHXDbl44Pzk08LMg5YyCpMeUGxn/Lk
Np9CzHmPmMW+ehH5CYSCBZPNs59J4IEhgSjs8XeJyNFQ9P+I/54w+tlORrTBLjzgEoTqadL+dThE
wvoqZxvpH/oB2/jGzQvfpGjbJ7DlQQbODS6z7KSVnK2KSIJnxwPxkcFwJsyUxGxLXMAuD3NT/hpw
5EUA/2FBhQCE2t+YSuK9MMOZxRDCvc2EEcuNJLB2o0EqgLSWA54mJw6ocA1AwyNQMycW4GYM2VkH
MWhUyZtFPNCqB2fYdK1/9OrEvamcl4iTmBusQJAbw9BB4BoS0xdvDKy1UREwYbGqi2IylZz2qXPM
V89IcGPrx2swmIyaBRuONAg6bGeiUkdUcB9p+bckcplt0wrV+Ccr+NdGYUlf4g+ApmkGGmk44ivx
MCh5VwztTdNjn+30eKjkQ3AsbGM+YKKXFMaJYfKNqGH4geAuVV6Tt2xP/L10zrHIATrxNGGgN1Sf
FPRUN/VhCMhXdxuKzADuYRYvS414qATRXfdD8EGKCkV+CrLfEoO0ignraovD6PO19wOXa497sI+q
9cBW0ZxJFlFt8SBDT62dGSkBJlY+GjPzrnVS0ob7Se2dTn5KLNTPYvpefHff1zO6EAtVUiLfKVys
TVbV7q1Q7o1rzGeVju9gp6R4NCmxhTO35VQZR2UxvSek5McIjYyKy0hAuojSjO8Xl+F2Qr4pKeTN
sMmxLUdRNDxOqBX2hvL3c6quQuvxc7N4i2frt+lIm8VKbROfULDHE1+IRZgNhyWkyoIthCKzlv1D
ugl6ExFJXkxnVCU2wUW9nb52gDfbPmWzWjJV+g5wpO/yr8rKD0qCHpcmtLlRsAIuCBbatimNOXpK
lkiy2QmrFRsSCdi3lNNLDI7pTQ1KOC/7ZUmQcSd9D6SI9qOC13JUcxsUDBsMFhpBqYx13RlPdTbG
mz7N35SrXmISdmLSKtYIfx87MIaV1+EoASWUs69urR+zGPObHqVBYKGfExGZhfjg8uDV+d5tbHWe
MS3nSCpcJ9zG5LNs+8bduQPJBTaZZ/i/3i+KxRXcLRtLfKSZPjCyEczggXTWIje0Tj05zX36QLGK
4fvvSBrhvkwbQGSzX3tB9EP395bMc7jz47rZOHNxiNmwb+uA7eHsR78dsJD1kAlC4w0ThE+PBsfp
w5TGczni2FqVg6DDUifPiukOcKPAqPrOnibS2Kvq2+neHG+cCCxuPpuA1Wo4479omO2vGYFXbnbe
Fud6sgY5AGobNmgYhHOQXo5SjwmZ5d/0tXesZvSrLO3jLQ37Ds/cu7Kg/2tWmBARnYJUUxHW2L25
IWosXTEpaT/kBc5f926ZfjAIc3agq5S4JcyrN75FcYhKSMmfqJrsPWO3lZmy8RBj1YPimWhvv7KI
HbBkhzksLzPcHfq6wr5VFrM3k3FiA39D4Mym9wbe9DR+xpHMowdLzUNbfbgwI1AXhCnCEFyIE0LJ
ZDG8mgQeVe19yiSW5wk5X9JhPuoDmQS4JCAAg8xITbFra+HDd+k/V+IcsZqcCeOs4+0U2y/O0pHq
h3NZhj9zRmsItQxshK+9T0SZr7hUgS6crnlJnblCRhbtqzI6h6yO2yzcjAknQ2J3zT5r94ldM6zB
TcGt7XyXO5BRtpecTEmGQW0VxGtnAUOasdkQSfqYTvJMBsLdAMzGnrlnyztgwY5uz4C+3ZHH9Vzr
3W8b59g9jfxA31tuAjGnG8kqQ6t5vxydEUoNYw4FHnDyV2YTFSfLLR6Rcm321TGp+aMVYfI2DUjx
hMHmqfdYOYpmGynJXkbtvaKi2oDxLmqGZWVxzTx5WxG0Wsb3o0ivykfEAZCLgWSJQUhRR9+AIvUK
9QWyUnHTkC3dll7OMImeuEGVHpoPbgvsNIQN6+0E8ZkmamqGn15ov/99l/Lf2qWAN/zXQAeXx8fY
sbCvq4LU8yz5wTD9j7v78fsf/wFIwnQ9we/wb2SHxMjTDGA72KEEJi7mf21V5N+sf2HvvHYkV7Jk
+0VskHTK1xAMrTIjI8ULkZJa06m+/i52484MGhhg5n1eCn1On6qsjIxw+t5mtgz8kqDsjJZX4Aj8
nv9UVWwHhZh/5xBhsuA9/Yeqov+DPZJtIaqQPzdnvvr/AqKugUn/N1WF/AiOI+gBwjZV3I//Fu2o
+ZvFExjZZUsFOcFpMtE4xLcFEl1WgJFTdBTSsYVdPPZht1fN0tkZzTlg83VyO1IfYkRiGdu+OAbB
eI2ldfYDaJOyi/du3v5FQUmGNBXLAn8LyUgDnJTzSs8JaQkS7F7TxNoxRGjFKT4CYyCqu0D78dpa
HOrE/uwtjS6xofFQfm6CsSC3gwcz23NSyzehgHpozBWAqUsW2tv6aOSsRblmffLqpittEpRrCG5D
IqH1oEQkhQwULxLSElShYdotwmE9BmBPYJxoVNiP2I4VuXMNn8B5GcMIGJe6Ej27mX3J0/Ab+ztZ
uazfdOIxUoFBIIPPoLNClXk15fCXmc6PotLyK1UVu1dnbcPQOQscoXw9ezoQypCkASggchNWaHi/
3RrSRReBUYANdcy1/nVySHhKPPuda/wVRfAydfmTOfmvUmm2hFUoHXdDOiCis9IrWKKQjI3cT9aN
Os6egFfV1e1lphb4tmOaQ40eTJEGZ8umD3Thz/zhUYweJnOIVNShB5n+2iaJQRVR9i0QJ7wx4g+S
aokVvXE2UR8Jll/YwHOVPinNqO50vcIEV9zMaxxefXxjniP6i82C0S4KZ0XTB0g6eKGV1nIzyAcu
HAkxncpRV77J05vH5jiDD6UEYJh3WPdl62I8dkseCIWD4bFRQ8bFRRer7GCS5sHR2215dTjsBmqh
9XxTV82jCOTVtALXI79x4kNIHMnp4pXo+5eozzrPtHahU7meG1t3mkMA4fi0zjetYI70rSeTl49T
PPoa6puhExTISxy2Ln1xCxvTVpG8TSnQErpTX6jbpDiQVwL00771b75otnrXXstg+siqMvCi+jeN
IMukrXhTer5Uw/L4IvzBS+KClfHkJiCBm2Z7T9rwXmq8F+FFfhs9NnTIvPfJJQTyz1/ywrg31jkL
wA9SKxhvRMlVfuQxRDmsrDSV0GZ1QKt5aQrxE8Wr1pFfAQNflE47O3d/bSH3VEZBoT4ZZn3LpP3s
c4/D1eSecBjx1MgiAdBQPoUhyypBA/zENmnhQKjiUGIcs1lMCBE8j8YIlqAa72NDjekgTS4C9nZI
XewYyndnHdMEU0FkYa9Vi0OQK2dJUhSCyckkUXkHJlA5jvwYsDcMUXJJUjqgizTejomdQ1OaM+99
gmGzf43K8A0S2dmFW5TDf3QHAxZIOIFgoxPuxIIkWgHlBSWu41LKaXSNsYOZLvU9UsKJnjT+tl1/
VGUCcMNuLtAUvFBXtqz/txyAp6FJdMiJmceVlA8GUTVpn2KzpMU6rpZkrb4byaaad4uPJDHsh7q+
wjPhTBQHrSSOVckHRRSEvUqcZwJH0ES+lyZFGHA3J3RcwjDppxzwCWvGaxj557YOnpwyOsOP2OmU
gmoxY5FhlmeoUjVNwD8GqJarDyg9dVsHaRVXGTl194jDlf5otGTH5KYGXW/tFuK3ictzINOTmyin
wi2dRU0ZMsijC8UO7SYeq9dMAULQdPEjT99TI9hWbvWnNNZXXeKIzpKSvjwkjcQaNnUhcK4RMeCc
gmCCewN1y6Y4yNdv8B5CL9LAaVYlmz4ldLx6LD4GBQp2FW3HXgE8Z4LhxHmyq6aw2Jih26x9xV37
zJCTqpKI48xkftScs2El4zKlz2DToTzEDruPSUAcdsnrWnVDyeMMlxpRzk28Uxj8A3yDW65TfEr7
Zm1r9jGelLeuztx9TKk9ZbK0tSLMizUe22LiGhnK9rk2jkUW3szOoWqsrtZxzxFp1vW+iQyAoX4v
t8HUKEufVpsNl9aTnbWnXkw89xxy4nZASIipmptf267Zh7wlCPJeaQxUtMa7mr6QBSY+T5RpvjFj
OLJFywc4sm3JnFgGB2yVi4rfP+Y1b1sL60vV4REI463rs6PB0UVdeew/l88KpuVQV4+UWgIwIdAQ
5+LIgmWdq+6rkNanqbS3SA8ubY413zKXIhvfrTA/uU7ymkc0VGiOuFssiyLoPYn0uuo9zXC80i5C
E3d+SILgVvbOo3CUVVWDaCpxGfkGayaXl9oyA6oUU/fdteQjI2pjBpLlbYXH1X1XQGIXobKh+eqD
Oo9I+UXhB507bfNE+c2JTTACUvSpCKL+JC8SJz/pWbNW2vGe/mn+hDjRrBuFxYZUybLHQYg8bSMy
4iNsq1NnxM+22MaKeTV17df3xzNOlENWjjzjI4+zhM7L2j6pamODjiVuMdXRI+kxNwTfaoCGwA4T
n9ory+VbzZXDdnd9Mz1P+B3orZvTb4q6Sb9V1QQ0FLzrbbhyyp42SWpLt/kEgijL9gkQ18wIf/jz
MQG20ZvF/mO08l9gZi8JjMhla9gpvZbOT+y0e4ycz2WXwvGjIUOJ9qTtIZfBaqX3g91I4kz7hD+N
mlZj7i+/oxkTjEvaehuQpHR1aiAbhqQMwzXsubakBzc7Y70TV6hXKX9rvOHpvS6ZkNZhV+6l3VY7
S5HZqRPRTxNaEdAOw+bzEF8tN34jCPTVxW9oRfdCD7/7Mj3Q5RbR8EoC/9g76aVEqmo7zJmseJ9i
yyk3pp8h0M+/lIqRHPgKR9wy+XYcKx/4mgpBm+dzFA3mWpRwLYneMQnxvUTiAynzE/bGB8myfVxx
6Jbw/Z97VAkYf3Tiqk0pvcRFxlOdaWc5hOZVGezir0ZXgoPCCJrOBuG8zS5DKTDtAckf+2MT29XJ
at78YXbDsjtaKPParQYPgDuRj0w5DR7b3PtIFiCf9l3bNttsbNC53XtoHmoW5B4SGa0z8j1OqneW
KeQMgMYMMcuLVE7+0opH55YFbr1GmxsqOu5Qnh/O3JtCQ/NuTOQpbrpfjNNL+gZF063xBLE/Kwex
H3Do7ittpFS8yR/46vqDU1ruivbOcWGUlOI2A4FAPQ2y0z9/gXtCWZ2bv1SyvZCC3fk1yqMoOx4X
1a3Pqjuv268ebtUiDNepq/7opv8YqDabldzfBrRZaGhX7opkDCC2c/mKHM+V2bloCOo4sfUSVuW3
lWe/6AbU6xnBsI7bwDp0SQnnuyqoX+f47srPSlglVP6aGu9C0P/hNDvssGJTxA/MjwwD6YXEGM+E
3Nxp6rCsbTxOLXVL2LSzDSLaWcWx2eJ5xyKQHitjLBduL7nyVY8ACzfb2TupLXLGtGLgjlkn/fAT
5Bin1Qob09jdW00zHxADc/1DTcku9Mj+URA/xu6dDuttWQyvRWR/TKLYTkVGmKK8s86D0+7GhyTE
39Hgoa4IDrMFw04k9HSALjrMDHxMwqZDujcEAq+7f3pxqrnSj7nvAmoQR9OUb9JOfgmOcj6xliyU
hK8t3NcE1axQ43skn6fK91jQ3ZWYAlyC6ZpXRbxx+TwtGO85+KNaWWnmjJAK/EOjZjROVMBiUtSr
DYDb2coDVE267kdoscWfKOImTN1tRjM4aK3NyD/xgeC9vBhA/NB/wjVSFaiNNSExti9cH1pnvsOW
V6vOryb+hS5lH12yEmIxTTWgba3aKW+uoZsclC699PMlOxDbqANyTXnvDzlWWnhHXGLNjIFhq0Dg
zeGFaC55bD1JDYVJi/nsB7H9NP8PKyhXffxUceQuJyryiBDF3wmzF684v9QE5FgwE+COkCMrBDse
4tRb0F5CB5OHyFEQDoHdY/SvZZ5jcsDX66UoIbpP1CSZHpWK4hrrVbloBH3CgypamLY8OgdcwLsy
/0Nq+m207MZ88UDaYLvZh/MXbGtPkbECHkAki7bqHcxZ1Us9wcvVSeGrLT237GOm0L+F/Uj91Dtp
CbTYLgz2ij2dVYgaC6BM3SKq9GNfsl8NGrqCRq6q9l3MVnEq7faj29rniS4eLl4cw6q2bSpaaxU1
vYscs7RtWo8mdbg4DB2Ilri9AlLRN1BnSzdaD/QEmkH0VIyUhRcuuYbMHPYWGoY3xAOKOl8xzj5U
s0uubYckm2WjsYrYrLLld+UBwEOxsnFeVE3c7/IaNzvPDZs3qftia/5RcxrlyTLtemVjSA4yhchs
rL0nA9vYTtY9BNCDaYMGzkNHvceifANXap1qqzFP4CO2RjhQ+LywSMCNXDDWcERJ1w1Jvaons18Y
AdaL1MKjzUhJEboeOUvhKFtNjSDqK8EpbsfgjPliNUYQj/QK8g5/3ETkH9ArKQ00zG1LO/hUDZAG
KO2IMKehHYCRCXzgg7qfngtuiCsHCRgFlvsBdNO7WWbPegDTxh42pSz/KIzF/Ush0MHndjuSs8ZV
xnqMDM+u1+zs2GZjdrS07rMceyAEwwNoGEnKP9Pvcgh5Fhct8s/0+jQHrj+HgFavZdc0e5U60lh5
Fl37ohBG5b047kTNfZyW3oj2pML1cK4dbdbfRjC/e8zk5qjaVxWUYmOZxtFBiFwlKe2W+M2fWM6O
bfUI+1yuFATMdejPyJreHdZKJzWP7t29b1gMh82t1Uo6pZpgWdlKezJpmgW4uYz07Kl3I5yGqiDe
EDNVksi+E7tY8DnD95MArQ4qOR2cXA08TUTwyhxOkygZVHKOU8iUCbeulFwZ2wQohs6qpaVCbA0c
FSD07AnIS1byWMdr1vUJrdkZWukYFawpHXs9xhQUp0kz7Y1oPqCJ1GiyeSGDCkutik9Q929OC0QR
OP5TK7oD0yiY5Eh9oj2VYFF8UH39mw3PjKZ+KaSaLaeiGhbkHEjCwsDD1L7UzZj2Hg3xrAoQLFyV
18No9tYo9jZlab1b/VYWQqhaPBfCvnS6IuF9zIYumyNHN0CdSl/rn1pjsq9lljAWFPi7+vRNq4wb
/fXb1DGAP8/Mz1TNGTDigq7b4EtYIbOjn7woWXqSyWfWhpeqwxxIhGuZDxaahWKQMhnIPkHuT7xx
4qJUREO9ZV//TNL63e0C94Bl+OEE5IN96BC0XafWelBdykFNZ0HzH9qciJ9L3bhotbJRdZ5Yk5l7
IXUi8E4rJl5MD8LwfMH72RHNb5YHDc8o2k6lr35Z8G93oeZ2HgEI+JAiXgeG0iyT3kGJQwJCWUOA
UtKLkXOZKuR72Vv7lLRUMbt4W7/+1VWSfeCI3kTl74d85o86RwTuYNi5FORMFHKWDjDrsCxPY8B0
NoTynNbjGYzvti+YOkXtPOeuyvN5l7rd2Zy/kg9uj7ylP8KCKmGnuuEAJNyw1mplnGjH+cj15NF1
T4YD3yLR2CLVeX5t2mMuUEaGJq3PFWAyWJjpIVbqRyl4EZyJSmTYT91E8tCpdOpioZbBg7Bhfql+
DPgpNLaxU3FpnqZDZJF7VSkAnDAHR0rzrLkV5yrRM/q5LviTKM/KDlHG9rvTm8MkFCJELnDCZK5y
ty5o/F9l2l/NomA4H58DW7IIp/YZ0UXWpyiUFye8VTTptSZVL2H0TruONMddNwQfBpuktjVQ1hzK
1CsygpFmrusWx4R6h6i9ywLlS/a8jFZbbom/3RMeZssoaxLeEsNtCEPt0NVzFaKVfUrdvlO3xkeI
h79myTPOUOwImX7SdHuv2uHersrbkGvXpOXFKLQMUhxXLwNjc6zy+TVYtjE6YvUGMuNZiftHVd2X
aFQULwQVx7hULdsybPJXA2txSAFMot9aP6IikA4kEiNPhVrUp8acGTsyD4ntkPy19YTGSFaKWeTO
4G14Y+1rqwwLW80+y3aINkkwUzVcd1j5k702RXfhW5CSG01Rl2I9+NI5tJgzFlRoiaUbEZ5H3gYS
nWXuSnbFuQeyviscGzOLVOytYabF3mysl6Ihlol79S0uxM414Y7Wilxqn4OW29hRiZVkk3VT7LHz
apikEzhFGnmIX6svcTTdgp5SXK2BmoLuJkXB2U2Zdi5Lcu7ZHL5OJGnb/htXOJ58XJ5xx8+xN1Jr
Fel9c2koGzwXIe6IYuq/0nh4SWv2DK0a89wpAnzNTU0pW350J+s7FBIqgu9NxKbWYa0ehiFfq1ws
ewi8kV4dh6jbB017cKb6u1UzRGLhqycrJrBV0bw+6rBECmh8UnxngZCIb+EhQcw5dK7rpe5AW+cI
/KPAnoKG3q6xDH1ptOOsLfbF+LVHsAc4UjCwqstmMvENtsz4bFXYeCK4YhDua/2jzngIjmrkbnCe
JB7BzJYNsh1sGQ98fD8lS+9aJy2kXLIieR+T6EPpdbZr6mkghEfOdrB3xM7qm1K3u6yhl1FruVL3
Zj4H68q7rYSPrugvHK6QZ9gaTxLPjohuE+idKu83AJjW2Etsj849jh6ahg0NU0v6nNX2Ux5GX4U/
8SAsCx6juv7qRHzXpqs+WaBoeCBpz4Fp70aaoLahKNYqYALQdk9sdh5JgbVB74rWa0oASkG7EUp6
UDZh4l59RexNYTPDAtO32GVmNehbEOTh4f9Er/+R6IUw9d+LXtfiJ/38b7QufuO/tC5d/MM1EKsc
k5SOrjk2stW/tC7KUNDEaDpxbfQk/q//Unli/IPbto0MpfEgQYT6r1KXjo9Z/f9FwuJ/RzEj6/pv
UpcB7sEyHFVFPbM0Q/s3qSvukJpbA+dK5VokqglCkX434HpQ/kS2mAYvj88jAebsCKWe4obJNF6n
osYtKaN5RiK9CaYGZKD66F3jh/38sQ3D964JilfKB9Z45R65ywaiVMxqq4YhCkzLwR5b48avx3zF
bMYg0i8DlId5I6j3+LB5OkPNLmqlfFbnKDzq+YyMytkmdKI1P2SPed8kc3HSBqqipqbGQ4S1C2BS
ioaWvudO6tlFjFsI+hnV19S6cNxPJch3sCiQCTXKK/gUpikSmp8wk/nCxuvT/jh0dq0aMgpP5C3x
u86XnjjvPApIvooEKGsspb9yJGRLJ7L/ShpqtqZGbIMBxTEM7YDNhJhlzkAwTZAXkrRk803dYEMP
gTlC2olJV8RMX1Ozm0LgntqEePJQjlpILMT4cfVzC/9RY/ef3oYCwojTrdXgnzfdneWP6xTKYwVH
LbPlGrllxR+4YT0OGPni1Kz/gq3OwxTv9FIxYEfpILkz7jL+a4uQY4WUYlnjCmNGDpAmJLYKBAA8
Oxv9YHz2u94/ZEGf3g2nWUoQzw9ae7tL9hgNQM51HJ+rAeKQEWOLbe3vruUeag2MvynsgnVKUQV1
sLOJkreUH157pvdNLLlbUFroFu0+kumWxZjYdF2MXyocJMl9QhADT0iSMSzeC6YzKmYkSUhnricg
XxJwe18ODRWOcb0WOCXs3iNt7AXiuZLs5DW5QtJdQBfGdrqUAwswleSKVg1f8VjW3PfqcUMz9bAs
jES5a5heCsICU1TODxhmLx2b5dqEa631kD3D/D44zz6jX8Q6QQTYgrrvCTImjWCrukcmJeum1XMT
K8oGtGxEooU6nIo8XHQ8Mwxs3qiFeN0WNUtSvQcSRaDU7mawCOZfg0HUnDlvRPpxUgt9pXV/mOC5
TBbLznghVLft21VRwzWanhqFq1vwRYSIfAI/V/OTuz3GQPo3im1jUtNsgHNy2LP+2AIaH2JsCTZ6
ZPXasfsIJxbzSbrNFLCb0X4wP7K89cjU7nzzm5vaAsggiSEC3reUpNVAFq8xuOZQFNCWm9rY6vB+
wAHEtCiiMgx4LHJ0G1F5PVNw2uuLiasSpCfe/W+YpmODeac9R/MF/J6Vr07F8KE2u5gyIwjJUBxQ
r25ozGB6yJNhsSow0pvutIq6d6pwlxlAKp1vB69+ZB9Fc6OvdwE2apWoHz1AOyp6aT1DvQaihOyk
+HfGey8t3jpytBqx/oZsUEu0aBiCZU4NQjZHsyd/FeUHnVmb6uBsXETjZqS1wHdA3loXG7aFsJNd
DaQY9axlfAFZX445jZUENLBnp8+mdRvlRmuPanQw65XpY6fsV9isvbClONnY9A1kK/Oj055KVpFD
bOLyY7larIppPd+4aJVkY8l44q91yLMuO2iW0TAABB4/Uvg/Bs7BrD0Kib0Jx7KDbhH9gHEh3AyT
r1yFyUdW+it6pBixuOYvFTbPasFh8Flkz1FeQUKnC1hN10ISH0KTMhvqe6PKG3hp6IT0Rzo1wO3Y
by7rAsyZJS/NYPLf8FMp8IIVlSc7thUATTQ0TyIG0nmdWoeMyrlsYnoAS2KM0TFnti/Lt7jZVdQK
tj5LcCIAvPG0Q9D96v61vPpsGDsc0r1+mlntObITfbGUhTbmoYcP3eL2LacnhQoSK0xXSn2w/bs+
UjzMeZ8nAU7ZexZ3s45Ac/wzIFyj/p7I8w36tQp/qmjfsIqReMf60+j++oA15+1ehve26UEcEhro
ycRMqmficB6hi23GPFhlvy4XcDYEu5QPcR0UK8VsPcv9s+B7AYeFm2IuTetXDZul06/bie8iDrwq
388Kl2a8qJB8eJzJsNkzuoU+jveXHPaLydSa6F5U/rUD34BzJuZVGDfOOxynnobj20+HZcbRre0L
7O0h2RdoXcy9O2RVNEdynWtbocQOhTzuwV9vKA0o6jeNbXaffpN/g8/mLPziMfQHfILOuFGjZj2/
daZhzq1qbJrJoZWfQ8TZ4WFXXVbZ3qVtK6C0yrp2Y05Q6a1O/njQsq2Crc1pKSJ4KDnvhrhZZNUD
gXJZZjuRsMxm/74N0g+TZF31U9CQWbjsf74tDCsQkkVJ0Y9Z1dCgOjoJ7SlH0EjvDSUiVwe6y0jF
l0Z9IobX7nvsSzD1zIA7bSToYjtQvUgfLlgsFzj7yNmTtQs3CuCwFQMRc29LXCLjW0ynX1rh3q0J
IdocsUSn0vSfXfPSN3Jn47B7KJG7KvsMPEsVwKqvxh8g+g4ZgblJJqje4NnB7CuKG4qnenZ6bc/8
nxzZG26GASMKkPYX2X7oeWyvc3a3q35YxgRAb5WVB09G+u3Sob7VB44qxWgJ51k6G8q8+0Oje7UI
BhHGnH+CtwLHjoisZ+BrzgZXjGcFpIu6vPnKKhZdGfgRo84Sj2LCDBIjBz7QGqD8eg8TWl3K/qi5
l0CrLqN8YaGzMviLCBvuq3/TIj4M9lJ3+TpmTuH1s46g40S7SP2i8Ymu9qc8OUp39GIb9d/5wyJh
q9exSO54kVYWYlGt//ntXJRF4Ln/a3EG9fdKOWKtN5T4RlJwiZ/IZqBFXLwnsbXFlrOW6NIRZpoe
aoJN1YtlPDXcEQOTww06uZacsNvS/X5m60+11ELpRl6N8/xwFGm/qh1jJj0ea2KQ9F7sk7ls2kwh
vBYqkU89ynCqq+9prZ+njLV3Wyu7ZPIpMjCrEhRiwTGPx9sBdGfR55wqjvbTDOnGMGVy7Lpl7IfT
tYqaXahw5cnsmOejlYXsQUzzQCsLid16ZLJfNWnVX0xJWIlZ1dkEjbVlHnQ3Cd3Xga8eozw5R7gq
vHEOvxZ4aoCSWs8UxK5VuzJpT8ACqZcl2yUixmWLvbnVK3M9TIS+elyU11SJjz71WOXI4cxnYa4x
jeENCaT+vhm8dAwetCMUJ13W4bpLWMjIKT06gjTGpBrtk2+cqz54iiiU2WgBrlKiBlT0ZfXIvYh2
WKW1LnXGEJwBz0OXtNjN7LVcH0DFEnSYJ+lmGMtTOuXbwQdDGVbJF3Y6fb4QaxvudDvXbiZ+UmQy
FJY5lBkk1C9lBYwcoCmx0mJfyD60sQvWTfw1muqwd2FvKvRlbJqkwgOTpL8apk4FaDnrxpzTQ/IX
4tVYVY72KCIT5Gl05ZtDLXGdAU9o5NU+z/e6hn+CpswSEOhIZvL9VLycy0zAxBOxtvFDu8JC29qo
A9sSlxyyRegsmeNzhBmiOQG+rSHvWCfWMwF5cHdKW87TCTfFQMUMpyQCb0QS4r0JmbxNOEOIYnOF
PZE9GoWKjEd/rRXveUv4Ko32bkBOK8fctWBjMa5yf3jpBPND77BSxm/zxiDOSsWuVlo47Kj7flEV
52iwmdBccjFulb2JvJWXIfu1nPakgJZtATfDJuA77ykOh3syQ4/6bDsx6axtlSqdLjK+gENi3EmT
M+AR+pUnw9kMI4R6lvqrWAQfbRC8hDohWwuLSE4UzMZqsOTH+ZLEuJ58AZxZtweXlYZ58KP6iyrf
YMeKdJcx/EN+Bi87EUJZimEis1013EPzivdJTE8CkmK3cCeuLbP6rDjqjf3mfrSwS1SDUnpaRcvx
EPwFAr5rAQdHCfGI6LSRb0F0kfsc7HrpS7ws6ljrWzUmad/QANdhRnZz5U8XxJ/4oB7H2HytsxrK
S2N0G5rYYq+quOmbuRJeLQ5gMNFQz8YUvG3xYWq+FyQBREiNozDMBrqAwsFZ8A1TLg++bdVQabVr
DDzNluxeB12nk8rxqSAA3XII9UMx5ZdCIghR4WOsY1tH3BzUex7JeitKiZytY6IDOEkVZiy+ykyp
j2NWyyXot13kDPSvjONzVoaC223zrVYmGySjw5TfjceobYaFJBo7v385QAVlNpTHzXLrkTRO81Ti
SolCMqK6NgN4iQGH4yS2ABXxPpAx7rphhVpGjV2hjCtbeQ3nPECZcKGNyDBxBIxeMtkdrAE7Pjj1
ukBzJN4D3SEx+KoUwlF7dAtDmyEvfklba0cL2Kes4ycAz7R8+Fb3FOv3OiHMju80NsjepxY/3ASU
nki+olBnUQg3zqXF4pFkfbIee3gMlquemsb+5NnMfOM061G4zCUJluu4xlnjMihRaMa9B6k0oBLV
MvDuuy6eAK3RH2phvKHaLvqCH1aBzkdYC5daGQworUl4F3JmnFaYoXqFyNXQxSz90PApNOaiHSsB
gRzbsQ/lNHoQDo1zMFaHQjvHuYmJL5HtvsupZKzpAuoE0ib7//Ytw9ZjuFH9PHBfDFBRrlVm30pa
nx4Q1Namr5UXiJE89O30mkzVO0+4fqXNNYoc/IZbYHpwSK8Jn16wpAciFUUHSZp6yRsl9vpObkWX
oDzT7WQYyYA2Ey1r3CXruiYFYwfDR6eYBV6o3HP626hTVOpobb/UJpCRNgAgP070yyCLr7ZJgi1G
FlbNIt24Jnq+WoOqCCcrPDv+F48T3g52Qc+MFgOsaCW3MghoyKYrxSDJJK3pA+uC15ggdKU61FeV
zx7zV3wkmbxu0i7fTJX6E6d0DVqkjZdt0Q+nCUWNsJJAueRNS+zFPYO7xRKVrceU3jBNG67M6ITl
/K05pa/czSihMukN7abA2oigQjzV260kxwauiC5zm3sbNbBKm9zxyww0tBIj5nL6FOgczbLKVjVT
3DWS+YdoB4wkcbdSRUw4XpYnHRlKxqwYsj0pejp76jOYkT83Q6R0a3fXFNWj5znGs8DItu50qnTj
haFtE/rTzeAhlNfs7TubHiJD17nx2jwEIlpdqYmIvtJZYMiy4a+trW0TkgORnVRXsAthPZvhH2CO
lSGsA6W3D5VQ9LIF1ZZ04KArbkv+VH7HkqkNXiuLoXgfTPGwItmtatws4lzZBJ2rv3YSqykYwOhf
/5hqsyN2nBfMun5OcQB6HI/xKksdbQUj64stRwATNK8uJZMI4qNyHd1xn/MIWg0uuuT85ksn/wHK
hcM/ARip1K65moIOAR8HTe00qMN8CLj3tW35g7KPujYeczrkn+F4WqsiQdRN3ZMTx192B7CCxLK9
6lRI86NmXImNPls1hFrrnIY6DcRZZ+Hra5+nSdzbUJZeNF1LoKC9geeBbQR5or+4BAEyFfZpmJSP
LrJhyEEk2U5q6a9788mY2NNtqWrmEAzUjwJ2zool0Jc5e6snU9HPdaIQ2jQukZUE+0Hvn1jN295Q
mKdeT2+RcGMvrakvU22H7Y362jfWTTY2TP6qPtPl8Uu77LJV9MqLWc558GcEvgTx3GstA7obbl1g
NF3SfOfxtKsqnBSW+5g7Wx3bP9dD/lvH31OQvmUumUY/N7249uF7tdiPOz96iUYS07RppR7AdxLA
1ih32Mu+xlp6k+OcGry4XqSbNFhegiwNNiTMJdd9VBuF3Y5lc+kAtreNYXiwjBmCldX7Yi/gIqjC
2viKgv5qMnUWhoeXfJ3LdRlsMhAMVmKdsmHEElpLY9XWbDjZJfIhkRWVLmZeLUaB3u9WxLWSHj5f
E5HtdrZEbLJ1IuVR0ZI3I3pVNS4ZoncnXElPUT2np7qn0eJAr5xdaYnX3DR+bLslI+ZHd5pwi+nd
McF1k1mTizjTNokrr3H+RzkuhIE8FOewau9Tjb22wbB5DG2Jy5K3XRn8Dm0DxlGHONHh1+HiDwQy
LFkpTs1bFDgfts7ZlHYtQIx2X0fByWrFmuLqWQcmQUEuBBZmPHySJ9jRmVFsoqHYyTy7RIh0i5xS
QG8yqyvvo6vDs9lLMXlNXImzEN9RYzaUVLKqZY73Yyb/oTt0FdTfXu/2Eq/AAdslcA87I2XmrMNM
99kr2ho8kRXI89RDNg920pWPKpvIugsOXt+vviLATw5hoo0l3/za3/gtAzQwKd7r8PvGt6ENZnJ2
yb7OUdgVacauV8Np1ZUVl8X/x9yZNbetZFv6v/Q7dIHE3NHdDxJJUbM1WLL9gvAIAgQBECAIAr++
vw35VImkXfeUURE3oyJODXZpSGbuYe211s5wDZZ/0CncR8U8UM1HPiqifOYtMB5YXCp8CgN0XDO3
dTG3SSmPhn841fauTjrQZ+xvz6DT1KXBRo/t4l3tpp+MHc4TqCPZa5qwS9QQuW8FoZUtUjs8uVbc
us1T0jn0j16FVFNtvhSd9YFduAip3R7EAEbmJDPRM4R0YtYCT84S2l1uOR/isDgzOqaPfvw5WqQN
Rj/4FQHUSztE8ma3EzKAtYOn9OrcUC/OsKxtvfseKzwCcNK7rFKFGQurAZhEd3cWjsSneGvcqCVL
IqDWfPKS7rmDwlha8AdD4EgEAA9+D6QneHhnsoQDptGsXsJ/4if7lIXNh7Iu3lmLZ5QBy9Oqhju8
TejH+mj9zbDKAPN/is8AU9o44FdBwfHAt/1YLHD3XFDPYiaMpmTjE8GTgJYlSozPrcIdkeEbVxSK
M+xIBg3szq1N/Ik7Fyfz5gkv35v1+qVb0eNFuXIRkzkPO7d6gf0YXDU+1pVIK3u0myXq1IUN0aVZ
Ez5Ivl4m1Oi6nGCFfJti4VO3fBBOWk6buvvg+tvHvqCBCT0EhQ18XIzB+z5lWLeigYYXeg5ngdAV
O9j0kgQ7N4jYFHEW4r0z8+BQeD1bn2t7iZYxbE/ZeIjzFFyYC1WlIF0O48462qzPtluH8j9+Ulg1
s4t4d+6F2PL42yndIcyYMotnS/Lhdm09//tzwPn0Yfp//uvr7n9/LUrmJvFiM2it/vnfXlCllt+/
JZ//5d+6eZw9Hf6Fva9a/7/hj+PvxeTz5vPef5kOyrL75nvVPXxn+ePrT/Dzb/7dP/ypT3v6W3NA
bP9+Pwf89PnroviWJ8W/Er/xFf5hKRj6yg9MJG5AFpaNO+BP8ZuDb6AKgxBeletYpsWs7i/xG26D
HlaDoeX7is85ZL6ICclm8X//l6sYI5qBj5wrtEQgZ/9b4jdX8ZPt7TWCKe+HgfyEthvgUMi32rMU
3Oa+QwONPl3l86Q7q0WuHohwvYuYyzVo2QsRtecbBiJNqJ5L6AuhbO6NVc50xC/nJhIMutJQJPKZ
iOXpAC9Ckc/nIqQvKQ76EllECsc8EbG9/6TavJ8vjOiicNjNsbZK9mtmm+t0Hd7SZbLefEOfECds
H17v+EnWSxakGC+U3F9Sl4G8ay6dy62bX6xAKZgz5ZfbMtlgb443UbTFMCBu2ne+WAjwF1/QEjke
655z015M0kUJfYUBYb/AEAl1gwBVLMLcFnfOzlhB53rBCMq9XsKrL/lsJkjnxAw8+bAUi4Nd/91d
Yknq4X2QOwwLMytGp9HWlync//kWp4QFjgkK54S0ZDSzMlcRKhNQCjgo7Bb/hjcOQiaj/dziv9Dj
w8DW7jnmgaydwKABLfZVUcGJ8fLnpr+DiH619Lx+5mKMcuouOhZZsNmXaozkZiCZR3Xf2ZhLqK/N
vMQhohGriE5MI1rSCTjUtE2eNmIq0bzaS2A0YYQg+rB+z4Id8H4d9NfrFcOeqHrBsMFdx7dZmLIr
Y0mfAZQz9cXQgu0w5WlCb5CI2UUYxLfwQW9CscFwEuuxLf3FVdY01p3B3qAcy5ubTgwzAgPLnzTx
7yFfFfNYOe96snSTIDOzigYmWbk27qDh5deU9hem6TszhIHTlQksw6jMgBHJ0iA3XGPJxgglSsRw
QAw/Apw/6sZ674kVSIQnyFbMQWyxCVFiGLJozWnYGFOzK765+YZGxr6CEvcpFKuR1WA6IvYjjRiR
JH5/vXCa63zDEgtnR1LIe0xgcpsF4a3z0Ph0KKB0k21ltmfsiQguwoxhydbF3iO0sFqMd0l6Y+P9
ZGJsgYOOFU2jYFPddjkssOEfFZBYjL8KMOt9i99KI8YrdJroPPFiCRhYiDVLugX2YBIKsI9vy1oM
XFQNVyZfY+qywHErsY3nEnn9ddhYBpNecT+EtVwa6/erNsEIRGxiWAD2o8I3JqxQii7ESmbVwj8u
lsvnMqlLrtginCTWx8xY401gxF96lF4RzjRLHGoisaohKd6F6vM6e+7xsUkq89EOzgu7+bxKsITE
UvAHsMy9mLtYmOAsbeRSq2ck8Wwaei7C4Jw1Vfctw68KD50QL52VmOpgrp+f+/jsOMbyniJswo4O
GD3lc+6v2JDpP7RdfqrCF2ZI7P8y3Jce2RWbi9dn/bZ4rnH2Cdb5Y0ZzgEEn65Nhwsl2mzRmHMou
qNOoieN3sCuoH7PnQoyDMrEQChRGxWVaVPOqwQGmwEIH4is4k5gPwdf9kokd0aa+swrsiToxKtqI
ZZEv5kU4B7ZiZuSJrVELW2lWi9XRAs+jLd5HqZmhRgMdSRv/vbMx8IraXrGt7MyS5YYuP/dpnsSI
UjGaQPCSnF7DVHt2IwaQRVyifDKcObshPmWuBTOQX48bgBbKZ8yW+QbZX21wjAoh5DlpnNxUqsVV
MgKf8fwOQZ/rXZer6rJx6+QRfiL7f7FrxOsg+9S3TnXdFl9LnMZOncY3pmWq0P0X1kW1zh+wE8no
blJ8ojzjh9taYr9wvlpQqhlGivRVfQIs+6TW76OSDSABLlNB4txeVSXsA2pZ/Kp3yX0aOw9LKpNs
tzz3G8WgxtqdLiAAzBrao6J/x3/eAdDiyGZHqYWTWPixYLvLabvYfAzi8nuywy48js/a+zZfQQgp
WT/QQN1twi+VFzcXCKaT4kueA09ZKrgJM5QizNO2fXuxYvVZWMAg8F3/2g29S2Xi9pNVk3QJcX/p
mfBVEG9HiTye5sMPlyVMDbYUrDM+X5nrmwB+SBdc7jLgpI6BTp6l7/uCLeB50V6Yi+hz7NXm6U1q
he9rAdia3H+KnPhp6XcvagcjbhewUhL0o+GNYQv2oLCqYeNDe4X+9S5C9AxQihLYrrzHHJubeBee
lrsVu5CNHm/HlQFM2XkTCDN0PuB+TOHZzQ1yZmLMj8eEXNCd8Q1PzXmUzk0j+wTZRkTX+aWbsLwb
3XOeQsruPAOjNbvoZn0HAJjR9TKaX8wN+5byt4uYmIZWert11BTTiW8YlKFqCGdLn9ETC9ymluu+
i9z8pivXj2UPi2Dn+DXshGCeussGvi2kU9Nj6ScNzB0OgO9dlc7tLKd45n3nrcP+LHfimA77S8Ez
ug5+mw9CP20b59HKSNKZ6dyYOV1csrwuEsgobLC4KONgc9pkRQOLt7rzdvAo0DrfYVSMmmNlRPMo
Mtht4rCrnLH6C7KTCOfg1TRjpSEep1Y59RmsxyvTulJO9dFyEJCt1ktQ6YWHJsnoHpcBrkV4p1zi
f0iCcBdXVRBIk+J8QJz5bdkYOMY088Jff8sW0TcD8u5paC7OI8eYbxwmTjtrDXMj775s+wAI5m7p
mudpgCeoXQjStsD31IadFGzZLJGuGmjwvPb1iuVxTrWDe4DbJku+64m/3l1Fffqx8deYl6rTnUoz
JnEpg6Miep8A50Tu+5COfgL7iL2lCAzIe1/ZDvKeNxjPNo59ZsaWc+UigmAfR2kxJ1L1vAjj83yN
g4C9gW4Al7C/KNzkDpQyu86ahcnyZiC2vvFXs8rBrcPfpB/KFaviM2j/bmB98dF7Lx1E5Qw7z+zt
eRWIxSuKcdzY/Ut8FT+E6tQPqoQJc2HOUG8+7xZoT1mpjbiiXfHDrJsvyw5HmgzhQB2jyNl5UDZX
H7dF6l2xqqCerU2D+ipKZnZuqDtXsU+Q23SDJv+F+S2TnR4dc32+QMucLRfLWb9T4VnGQsnzbXVu
sB+NS4DiHJsAY6PmYLX9FXZ80wjTbayBc/ZDgYYuO4DzFt2c2hUYw9Yha/e8dXEJx1WKQ0DTbZfO
r4DAZy5u2bM4gI1F9mNRdNEgrqpSvE/zCHOm9qP01oGLvY2zAtxlJXqAXfLOtqbGqgfFZ5HYJlx+
VBgPTZY1pUdf18up0UZ3QcPM3TTTH+Wur87oosEsHQuXFhflh/yXDWCsBxbT1RX7x9bWy65G5gK1
+iuj0bnHQtF5vMZB2zU7Hm1DeYYdGSftllinsCMXjcP6DKIKZJJ0sWVG7JV3cFKx+wE9tnAI8Dbb
c7uInbuGDUtpCAG1ajuY1/1DbAT9VdiZFrY48MrcsIjmTVZtiFz1zLN6D3Jwad4VAfryaGU9bFpW
a7OE3OtQbDE/RwHdMSb0mOkuMdlEoXea1gxlM8UAu79dFQyw6285llW0vu61j40GShC4fnCn6lPs
DMw1CkiFiStY1zBHeVksHHZ2OFj3N9eqaVEvrQ3QtRDtacRG87Qu3zHpnGZe8lBXPOPQDZDX1xSE
7vLG91bojg31vN3hLdNt8scgYNsP9FhjVz86dcU+GjCX9XeC7SdqdMTdK9OeKpG1hxkPyJpuisT7
2CVYEcSmea5iVr+ZKCkSUsjKNy7K0rlgNQv+HAt1bjftZ6xJr1fdjs3QWXxTA12jGNzYfCKFi9gZ
0xNc+1grNcvyOp6zh+r7ssnWl0lQzxdBP7dXfjD3cJ+z2Fb0kLXmJfQVlJoFC96crzjg3PkgmHNU
aatTcUy3Cw/DbVJLXO2608oLP9eWA6GkztlPkLZXuZldLuoe2dhyuzrDVJQFdBV0nKAJ7rc1lq4B
uJXd4dvngaLvQu8u7zyYdO402D6nvpo2sPeog6hDvO0nwzOfVNBcxCnhKWU3zdcyeGZ532wTtO+z
InjAWf429yysLYNpgUV3tm3sSa24hYkPSpQBZOF958ysFYYL5WKDpRVFEU0vimb/K4RPVIiL/nNQ
IcaMwdMDtrhmy+AcFTyhZwHlzQk2k3XiMIl3mSjg9YptEP1GvbNvbBYCi4Hk5SISx0KVmJPYy25D
c51O8PkzrzHF+FLZTIxrT92W6xz+ldV2E3qt5VllrLyLZbybs8CuuMqBqyeVpVDnMriaptW2mLQe
SyNa8mFSux4Aa0+bui7Rm7qbacV+idPCrg08/9rzoNvtnnz3Q7ruEZxturtNE61uNw3SRqz2zHW/
JhKCxrXVk4+f7jXyMWhqi/rC9LfP/bZV04I8Br9p9ZyxCfBeNedbM3EnZmrik5furrgcFiusUc25
NmKhFa4ody0sfGuLBmbHNparOo6xeGQ19qkJpyujQXjJUnMJG7zcTrrZFq/GF2P1g64F+Q4q3knR
Fvb9SkrmMrrbmh42uRVFfwy+lG52Hqt7KXO6bmPOam9j3RRA3UW0vF6zxGiCzN89bbrF6ooKbJ7a
60+x71psb/UCVl9alyyG2V51/vYrhJdm1uUpCrJd+BTg8sqppHgJlt2NT1HvYec9sRcl7jPwAK6X
iZrtmhjJKv3/BF4jWzPSDiOA1CxRrG2fG9djQIsI/aIxrMfS3ALgRWx4REINYdZTmyt2nNx4Zbw+
97rtQ9TK9vdlO2Hn2XW4afNLFW2/qi7aXm/zdynmpARvsnQvYuYgxCyLEdGFv6U7rNg3emrJSsxF
EzxWTbO7ZlbnnS7cGLFr0MbXdhLPOPr1ZWsvmbQh3GEkmD0hVfpE/nGoQ4rv6caBbsYyk7v6A6jx
juEQylBV42K6q4PuyjVixPdWcreCCXJZOw0ksVV821BC2rJjzXahB/SZzO16c/PFVlV22W8y1ieA
QcyDR8teFbelvUnZf2T96KWpZBRHmch6oQkbGe7Qnfc32+Ql6XaLG3zlUxYrMvFz6Eobn7STR5E5
SfDNRp1rXCwa9642MT5l6fpm4gYMdtF5QKlpcFRtSyBF2wzeLVhVnDS1xccFeTZqb5F74+IROhe1
aT5BPskuqqnL7pzI9s1bmzJ0I1aZRqCe0mqXXlXVzPO5O4X6FsBT5DlPzWqVYd8W4Zazpq2zwpzB
YOWgDYy2/nmnIue8CLfLsx4Vz0YlxEfEaqiHVtaVmS1mRhwnc6ZgWLoY7J3pM3SwO/xBW0Sz68Vu
C8cVQ3uTEiWNsVrZWPi92WiKd4iEp0WcIL/zkQ2GCyueWDUi/IjFQJ6drHAgzyAK+tj/MGqdrXdr
NV9t1u/sFdb0Vmd6p8uIQb+DwvMsXSXXATsxpuWyyyaqtFCIN7w/3J9LI3Yu0u9+3q4YupW3vgMn
GNzphoyuJgw9lxOcZvDOASDzbIzxt5AjYEm89x3rKYLAdBZss0/OAmJH3555G5KNkuHklsn8Ul0G
S/4HM4MtvxJm4s5KmDoH1gO6yeVsYzo/WhIQpM7Vo+nmX9Cw37ixYtoh33aLFZFvLe7ZeWyehito
RnmVva8DaOodNH73g1FGGD8jWDlVad3PlovFRZUKvdXf+VQJxUVvNQpwvoPXHhefNqhvJ+xhdgxK
rwxBElv7+iuVRRc9jfptzmbEabDic2nYBTTZ4R2Q9UAAhuzMY/vCDUZALWUMFIo23b1sbGcC3g7V
0cjKaRwtgfohhJ5FPP0z1brqTP1QWyR/aeoyN4W7GNX+ky+k224JiRXcnPagwmvCqGS9oXcRq6qg
GNskSNT5GkhUL3MsvX3aIUP+rzmtQIRREKQFnjl4YuDkyTkLTmeeoR4zzCCYqZS0ZQzOg6AtpnG+
yhjMLljsQXXGJs3lJOtSROwtjkiq9Jbsi2snvU+ZFmwARlRR35YepP4VJ7a11AzBcDzzTKGod+fY
8PwYfjmWJSCGSOEJNsXii+e4t4secrjRvaBEZH2L125ZBsuXWDhQl7B9XiEZyx6Cynkoe37nEoIt
FKRzhOoUGzhxiMKyg1FEXXS/i5gSbILt+gqDvCUlfoN23gsvl8r94QDcMaZk27OKoOVnLdP8PlzP
2fhiX1hFn8wry5nH2LN4jc3kp2DG4GXuDCTDvdv51rvSVZfLOK0udiX9fb9wIsCpq9bedmysj76s
+tXXnceXWWNTjR2T9IlcWrV1GGQlYSCk5U99E3JhS8CW8yLLt2e7JRrlqDU+BG4HXczZYIu5zj8w
axQmKXCIIUEee98a+TMTTQOGCiyT6p0VYn3+3ruD+YhIMOncd/SyD4iK4QZEZ62lcDw3ufTlJnzo
k/gpoxDZnbcYlLNn6xPNY/joWh53v0LKVeARkzClaWz2HGOnEiFvbzh2Zjps3oEksOnveqLbdmkv
oSTD9MCv6H5VYDUV5PDrltub1pnnMt7NF10xW/moNWzko/XOeIGvdQPLr7khoE3Umi7YFBiGiTJ+
BdHMt82Qcc81haaaJCnWvmkQ3DklzEczwA6czYXhJXRRm5tor03oX8tomlfvoNyHqmPQxrbbUwg+
7DL1s7tmi6mivfzqWxgylD3b4ZZNfo1x9PO6MqA6Z1NIBQ8eAeTMMVkluKziz3Sn9lmOQeSpl7Pv
bavUnAs4KZv+C35DILTwvrF5XF83dvtixQpszepvrLVYowD2bTCGrnlup3gSsQrXLCEVbZz1BffT
A1qFMb1LQ6zH3Yc88dgbw/Zttk5iduOG26mVeOqyKxxWW+MlFhfLa1hHj4aKJyGou0oA5GB0osNd
NDhWYlY+M8Dqvcg/y2SxMoY5zlXc2Vfm0pjWZZTeYyJ/Wzt1fR1jpBvnYfXcZvC73BW/elfeh0GP
2ZTpM/dnAzn7wwq0DqsdCwqNbBJ3zI4ViqPTKNk1Fx5FS71eLWBzL1ieIdyBBE48Xdhi0rjhx4XC
XqBbVtehuyA903+kbLKe5lYDiQpngCCu7qs0Mz6adXKugs0jBA08aqr1BN+iSyPBpsApUQqbocuP
26Z3ZthX86yGH4s71WVumaCcjPsuW7d/2lFgPPogh1jlWc/sobxfebn5rsJ7hq2xG8bVgfoS2OVF
u2y9aQL4dQ7AtAMKs+EYliig/SiDMdIl8OhQk7uJLMssrImBgvIiXxU3O8u5bBThITW7qfIIHQtv
V5/12Rcmq8/eYv1VRT6Fs8k22932PsJB5l0Q2tNElQWt5a7j8wnRmrNKiarTO8Ol6zOw2mLmm7sv
bYPlXO5hhUVVWk3aBXNolJbQ+9hI8+9PMG+Sr1VRFz82h/PHvaHmfzvn/A9PMGX4+bsRJrPQf/7p
uyLJN0/F0Zzzb/2lf/2F9maiZVFvPhNvv+15efomyCkDQpN/Z+AobpsHs9Hh5xuGs7/9ctnnTbJp
vn1nemmeiKsn/i4WPpsidMyws/35h1Z4gtjXd+kL+YYuo9G3H7aMhX93Fv/61zweGh9/nb2f/WvR
YLfCsDlOinzP2TRkIdveZPg3v/3BV3hzAIqhb0j75HsOsKiSDXP7RwDbEs6Bi1Oq43D6/0NH8Pvb
YPND8+EpRBhcCKbZf+c83n65N4dhnVg24+fAcmybCHZ4GP4JB+X6dPghf8EzXw//zcs5/hz/zmf9
d/7O3n14+9N//4fNLZ9SyGZtz/Z9qGu+Y5vjnoZ94lokeNvxWDNIkuZo396M4ET+1Oc7OqFj2WGo
2c2wArhdvu+ZzNiCMAhef76DOPa344RCEY2OGp205SgXbsL+YXgn8n48X8lrCUPtboZCE0QEc5St
LJ6JM+pmOOEJow6IIlBIxCVZftu3NyM8cZB0cwxQSTgQ7W6GsiEJ2hYh3zeJez8/rD+9GeYJInqX
zx3rEP/4ZgQnPqs4eSr8IYlLs0eiUJCY7PDEHMADJ/NG3Qu2i8LbcYYohJtjKMli/14oh12lnhe4
VmDqdhTijaC8gcXkuLZyxsUL64SlqMonW1hkTjzS9o/Co7LAlJynSBqxXe3iBYdhO3yGPkmQ263G
HkYArUERd0wYZOFhWnVPAiwlsPXCAsIneemXVm3YcjhlKN+iFhLn9xE1Bt4a3DPCsAuhzjx6JMGJ
ixKAinMg5ykNgye+ddwJYeeZJr3SqMMwT6ggbIviwsRWxDu8GeEJnELLQVFBKneUdjeD7EY5CKcj
UCgbTOs1pv15JjH90HZCyq5AUc/up1XFWXESFs+HvGXr9kjIJByG7VAf8R/4KEfdC+uEndZYw1jU
ED6kxoNMQlLFvY2s5fC3ENpp15UwIvFhw7pShruuev2w/vxeKNi3nsWlkKd3cC/oUk2LgBK4fCO8
fPR7JKYXkExgHSsphfxxLZo6oQ+36Ph803U9qtC9xMojIclINqH6V+zOeL2GGrVoAb51lEYhLRqV
8cgWjX6VOOyERCHlU4PuH4blse2di8NDwclJt8qTvfG8EJt2JAB3GJlUTTawUFmw3yvwPRLUfrnF
rVD8qfRmXEXL0vCJgGJQCDJGt2jRfsazP40X1gmPDQGwlOLDZ7/3RLgVOII5HD3B2oRprdsTgWVj
BpwGQc8F1BGBwp+XW/SqYjGAjIDiQv0qXlg8EKgf8C9pWTW8GYGUzQrDNYvANjJ4Wici4iBt0qbx
u8pH/6ZB45mQtGgDOXbl20M44eT1CZ5AvlISeC6QZcDnNa7GIJOIBIaAQQXh4yy3fxi8Ikp+ciq4
zyB40e0oaFdpqlwFFkN5MOaRoOHhUwetcX66/R1eCjpBj6dItB5KMb1OQhIghSeXQprWkS/EROgE
+itqJ+A+cMO9S0GtZStEU0QLQoZlahguSCSBLWAO0imeyahrQXkBTEHFYqN0CUgq+4dBIgkoxCTz
Sn+mXYFBUPdshG6w22ipxx0FBQa4rw8nW+qIwwKDe8GpU1vQtksdrt+9sGlCQPFR7/FxOu7YRpUL
4TBsGS4Gar39exFQYHAQtGfAF7K8Tqt4YSE+5k6Ldw6pMPTHHQVojiC7RAuCz/HECDQHmIReFZ0j
zDXNjkLyKbUPVSCyTu7uuCdCPnU4CcpOMB3APr7afh7h2UhJBxpu4/iqXUMihwGdQVIgUw1z7GGw
EdKiAyUKu8dYjkTWkIc49ICvf6zVI6Egctn3yJUGX/HwDx6VRxRzAb4Mvy9XjYHDQaVF9cFgimWc
5BpmaBreDLAmcEiZnfGhBuMixtCzM3uyfALQccSQGbNLgQHUTNeiX8SgESHFQQjwsZQeWWwJlkMB
6yliEDXEAcqHQTXlBykXoIdOVsfezATHBwNW1Fu0EmMjBu7XIfUWQDiF/S+KLWIJzQgoIJNVDR8J
h8G8nZmGSb9kmyMjBkByALDF0DQ4niR6J0FAcQEDiHbQdDQ9DAY5JhgXhIxx+C/cA/IlaPIwMHIO
wqfgOTwQChkH1D3UcEgChUSR+82A6A/iOTp8AhDBzqFzh8dweBiET76JA+lD8C8dnwmNNj+dzLQo
N8aBW/TtEAvIEj/XTh8HUO6fRa0O7sXEXcNnQuvIimus/WguaaxGxQzrhMqTkiqw+G2Pp8zBiclM
SWp1KlD2FujVlVD/ENw9BqvSUbM/e9RRmJD6+B2pMMirMl3dK8WF10gVI7GCmKIjqQ9QmokwbRq1
0GhWCochhaULEYOXN9B9DvoS5mdcRNa4cRb6weED6El1RNlFDTqyX6XkIiAwk6QYZ6QoIeHtYQB6
Aijyh0KF0XBQQvMOKAuYD9onjM9xidWGtUfbDvlVqB1UG3uHYYFjcAi8RXg8/5P039/TPQG2uNV0
mWooAEbFDOeE+o3zdYRw8Up2fnMzOAxFRytTVTbV/+wH9ZkMQPaUhooZOTAlZNRxmcSGBgzo7wJk
cC2OBu6QPWFoQMUQLjqUjde6X5/DIJcQ8yXwS3odOyYB+QTAcmlIfzJPDh8J1wa+hwDOfDP9DkPa
ae4sxAnKg7FzZlpSh2wizeivmjSfRyLxlWtByaVfKc50jx+M6A8yRW4dqZ2wT+hYSagBtA5PmPdv
4wWOcZBsAXMIGKDw+t2L4ZHwOcGzIrOOxD4hGEAkZvxEYv2FcCA4YRoDd4e6hutD3NCt+mS+A4fE
5PIK/jaOHi5dCYwT+C0QMhi+H3Ql9KtwDwIKPKoxyk/tjgIYGKa2B15JzTgS7KPcsuHmIBtgWgtO
RFn/5pEIW4njBnFmqEh81fEo6KPBX9gex8c5qr6Q8QA4BeSsYdJ8UGzJUcCTBvIkZyHC0S9eCKxF
+cPgFyh4YKqC2P8pRUfB8oWjwzRdBBTWwb0QSAeGBmmEo+KxaHcv2LLLzJ2nDZrPCHjUvaBtF/UQ
sAg9zhENg14VkAeQA4UXRcbrt9Ko1JKujEFJwDgHcsRI0QCBMwwcZgPIApiHHAROnghnxDnwJ8zc
NdTVSKnFIBThmUh/RmJbFp0qsYfzYORwrKDwT4TqJ8wPSg8aNP0AHbBpeHaM/zwyfjgOD4f7LVeC
Yp7wCb7Fb/smj/BIqM2Rk5BsIH9oiHpKJwXRkyZCNHKj+dAcKVUlU2YK0KGaenMYjI1EXkTegiNM
/6PfzSBmSKUFAw8MwxpJARb9LtyDAS6jwDjIJMQMGMCsXYXjSAJ/HeNqFD6FSiNUEYGkuB/jJmg8
EuIwgwZyq/2rR8IoBuwXkE+yln4VBipaIbEhSaQWHMuT5zDoP18/doLQIdDHzN2UQoYBCrOZgeem
GQEBZE6UxzxyLvV41NMUVIit7mzAHSjPbyMGtafgiSCfokLSkYBAFIOcKRQ01DUj23aFeIYMwtcj
Ph5RHJWSizNgJbAe9IsYwzBRJIlI0GQqOrL2BBpiaPqqqDoQGQkTA9gIlBlM8efUUqPQSTNiQruE
qAPplV9i5EFgjAiDkTqFz/4XtFeiJkmL6MroUj8XCOBfcWVgYESPQDE+tlO1YcMxAKFbZQ5y0KnS
nHFANCOobkTur11zBp1GPkQ0pCKTGsvcYv4GMysIUPIfk5XCEwI0x8RZUZzqyMMQuplMLERrRNQY
9UgotVBg8vUwgADjPbwXuCLQqYSifeR6aAfmiDSTepmehFTHfxh1FNDkpe31gE8p54cP/k1CZVjE
OySbSmHKHEU74gFoHD+/ZzH+Zn7GQx91GODgiNkQBIQQ+gTX2W/OQMLljwT9oy/RbyiAlJtuSuSD
Qm8fdDAjkC0h7fE0CEIU28eZRJIqugryCOxrLSVGHAaMQ+HhIW+3X+HpP4X5OAwxixGt1a/GRcB8
rGoGwOD4NRRQCEMeeg6iM6xt/gruf34UAWA6AiNCMcDOQT8iMB9/jGxXtMxAotqFT5p2DAiwOiJu
wGMfW2GIlsQkO4PliZfCXsQYsHDuX/DKZdIxYsD1RKsKL1wQFm9cLgELR7CE6gqLh6EQ3zsMi4hB
aYp3EVIS8QnRDQKWWz30jtxsJKYja0/AKypP2Obgv0d+dC7iNOaHzM5o2/TDwgXMAf4lncK/o88e
lVQFzBGsk8AzyA/elhfAnVD4KPeJ0iA6+iF8fEguoyyU9wEuP+N6MxTMtHe8D8TroN2HKjzgThvK
I3Uug1aoxsOh69SmIgETszz+jSMZiePgqoRmV2BkBbJ+SNh6FQwIlEgdAzqs35idVA/zgn9SHsEK
f+0d/zCjigsb/COsLgDDOdjjmYDEUwp95oxiiqBdRiVcCFgr3pJiCTZ6QELgoQwXD8sjs0IyqmDt
4jhBN6ihzJ/pIQQlTEGIm6KZHIfmOCeiSflr0n7EX4ONIlJv0hZsaC0HJAz8hM9HNQhZaTSEwQuh
9hRbEFH47aN8EjMYWvIo+RtEDu3KC7BY2CjEd3AWYIWRN4PyghmD8KEHUfcxhMEc/qerEjQN7XIJ
YQJ2HXiU2JKqcdZjwkf5p45kMPd9U2NwL2A1MmSXnoU3ot+9kPApQn+oy5JRxgHhxEdRr//s2QlF
+zU4BRdADhMZ4f6KcZ12N0MaEuGpir4Iztmo0hO9FVmJYZH6jfhMJuygnqAYInbWrSHhENgOICGe
GSfM9nHPhJsBRIZAhxmIzKz56N88E2EeoOjGePlnma7ZEBEkAVNTekepu0bCfGIIQ0s+tLzijnmQ
SBgiwuIjd9tiBKDfjERgPlBZyIiUhdJEjnoj0nWwXUl6MCygh7T59lr4QOX41XFlyOGvmhvNbgYl
BoMuaFTcDD61UYfBYEBOglCAmITp8v4bkQ6Nwo5D4gPwCaSv0UmfHk2KTyKeMFUF1R/J86T4pMaQ
EvyXlp44YvAUoQ4OtFf9Ugm1IDNQYf9CtmP0Ne5mCPYv+nVKCGqXo9FAgLKXSSJ5RLiefzlR63Mz
BoMQZHMk/oG3NTavQneCOQviScl9KN0V1BO+By0tDHqsBbR7JhB/UYnxo4nqCoBnHAQMmZPiTcy3
pZ6lhNvLq7AwBD7C/Y4yV+o8/SouXgg0VA4D0G88BCzKcFHtUmMyjNtPJXAcMN5gcoaURMNCnHnG
4C0I/wC2wEjfGMotmUcSE2C1HllukUqYLcv3gZdCO6tdGc4EVGiX4OD0VqNpngj8Aa98Km2xUt/v
SYTZiHQcOr4gBYjctOtWuRdEfMofekuxHh1VYnAvEL1ClhQy/NHAXe6F2E+D+A3MfP3CBdgb0U50
xSCWY023RN6OTEQkV7QlR/gWwChQDpWdOHNr5z/2mlPJIbSY9NKjtVaDUzjVtsiVjtIIOZW9JeLj
L/29jgUGmBtoDnWztKsjI4bodoWb83NudBAxmCTSE8NyGGxZdMwkaOZgu2KJDK2GSd+4Do2mhDmc
8JT4pY9KTyKGIGmDsRLjVe2Cp8yyGIEKog9BZ2RLIqYHshyKsQvBh8y0X2Fg6imkLhIrEJKGRE9x
jBmgSEpBFKaj8ghHwYuDlyNygCNjfW6FYOBMBsA3QDt0qy/oLAWzFYEUbD5/HDkHzS4pE5YFZihU
XAddu7g/MGmkNcath8uhIcwHLAcfkZ8Q3eRIm2z24NH+Szai48WQbf+BiHxZZkUQt/AC1FHjL2IB
8dX3uRt8aiOfyAD789lzEEeCRGlTpX2l7eEwuIfadWbUnRANKX5gegoIPOowBP4FEoHbYnMHjnaS
iFhA1LAwViAJa+gwJRFD9MTwZYh6IwnA1J3C4+Rjh5JyXHcGtPSyJwiMWLilugVPxLpcWoqLgR0x
WkQCr0DQXXa90KruxQueCLp+kTWDaYEC63YQ0osw2pGxAPXPOBYGgZOqQhitsCyOG3bmI9L7wQJC
+ciaeu26VMF+2VjI+8WhQnrIUdEC7JfNk+j4mFqjZD4YkZBSuRBC/wV6h0evX+ikSSJG4KYEMeU/
AGrBcmbazklwyoeHIaWWFKPEVbhbWh4G/AsOgiZC3stIOh915yslCxtsvu5BscVhiI6b0En5iWZR
w5sBBxrpKImQH3KsAk84J78FOwVopxvRcukEvbqPF4PIfcT2YFywEM8cSEr4Zwm95RecA9EREJqY
IjLO1m4cAI4DDVF27bJAhLgx7jCEc8CYiHcmhTbI+mFGZSzFzCGAACS7FLUrLsRREIcbikRR4o2U
TQi+J8QFZgKID/ZxX+nL+E7Ce0GVoGFfJrbFsOKHHTrC8B+H+w7W6RJ6Blccvtbb0Qj7vVhILcIE
cHfEiroxUYbiQkT35EExk3/FE/6Q7+oKqxG3UvxmaFVBKfht3x4GTSpzVKHXMsrWT5Yp4hHYuozY
pYEeV31D/YXJCtEJ2JemfH9gxugQI1kAHCoLsumAa2jFvcBpNeCBoB2kKoZ2OQ7QYks5XSnFgynO
J4dVluWeUNMyWoT4IvNb7VoR/K5QjFIz8/Mj6hhVfRM2AasYynLHnF8lVBoecfx9dcbWL1pQbjKu
of7mSGSh9sjDgJfE4JCOHADjqLrwBNLS0+BA8FmuNKUPZk8j4V4mIgASQN9YxJMifjER4XuBgPKN
5LtpV1ZAmSJCyCJPMh16xFFXQii9pKKfbr9HY8NBmgqcKuGEN6JhwQngyMATJjjRc2wPAnKHbQSY
r7g9H2FZQDjQfNFiSq0lFnX63QyB9UQRJb3DeGoniB6aNdoulh8elRYMiCSZuphKEZw09CakHhLb
RFmvhIBkJM+VvmwQAaAfoUEb6ID7dRbTdcbvQ5DWUI85zNdlsxLEToKeOy5mUEyhJoNbLivNjjbs
yjAAuyAIg6xl0dFrDOieSCHyQHEW/Auf/9MK3BaHC1miSog8blLpzKQGA2+Xf2q4BI8yS0z06J5l
kMoNHplN6NQZNvEOcCmk7dhvR9Dqwi4WJhfF3U9Bgl7ETnZtAWWhlqMtGXcUUA3o7wbo9NfkJPgd
DOAlj8NC0Q4Dl4gh3E58eOWN/Ez8f/pIiBisVhBn+IGWJpnzTfgU2JegyiyGIZKWC2okl9Bkw8fB
apR/jXok5BI6UD50xEXIGw/rT5mYUd8xYWc8ouf4EGiFVpp2Cu+r0YAnFSwunShIOOOjiMF0RAZm
/KGsgdEPzZHXK85wWCjSX3r+2Cm7iORJTL8kogwm4bwiwE6OxHkNT3qFT/TnJFVmRXxg44AtIgYz
VChaLHc57tulxhAdFwiG6P91w/ggj1EYicYfHh9quNHxglAh5ArZm3nEyaFr5xaSuXElg4KvYVcy
KFSZC0hXwohzVPDkXiDU/YsNTgN8lEkAe1gsO7gja3cvSKpivCbtNoDUOA8MVgrIUciOZVEawvPZ
PwqeCCMi4SjJQFXPCoPiQgbLAHCQtsbeC4pYLhgY0a97EjTcUn0M4jstyy2YZsPaTHQd9riIIeUW
yipxqPoVEUWW7CKvQcsrzg/aERp5JOIoSMIHxud6jL0X9L2C8wGqHzN+eSSi7iNg8JI0BfuofXAJ
pwZiGcBrRPvTMpwZO9bB0LREtXw8FxCBKhdHmlnmSfohnxwAPRXmcLD4GJ2NDJ8iNpOpE+cghedB
JmFIgl02/6sYOAUaqorEcYDGEpAa3vLICkO2RAovkn/y6R8QXUNUd7JxQIaqOsqrxMgEDFhM74UT
PjJaMDxkQsu/hK112KfC4WMeJUigDPX1myJKN0L+k86RTIcx38jDoA9RcJDEN15E2nv1hexjwfYY
7v2gU9GtG3nl8IFTEjQAF0bGCufV/YIqhfrhl10q3GLhuQLn6NiyE8eImBSJaAMJ/+NKLZmf8cF7
KMFFD75/K8A75RQoLyDmvKZufVpU7itWD3C0ZM5O0z7ufXAOCNVpu5BMkFcPiJ2KPxZLCSZG4h6u
4YBEoAtYEUwD6KMB68cGC5AsOHCMCmF/HYJasryJ/pR3KFi5fhpd4Cx8HmjYmZoR+EcdhaCZxAh6
XTTJMrXefyGMVAFVJWGJWpznoxURhYhP/U0OYYUqffS4fCp2fEzgKCsw6mIyuXcQcHKIEzJPQyeB
1FE77oU4coA5spuQkCG3Y9StoCfjyzEWARhCpHtQWjAnws2Mdh7MXQgfmt2K12kAoxvYh+Li+frz
/WkbIu2psJw4WtmGePBAZBogwzlMQnUNnFIlEyeY74jRz9iSE80eVHf4isD+h2wUATrpeV7TqRim
v4YmfVIqcU4MsSmYifkw+8c9EouQgEadeCEv4fAwxBAbZbe46PNKtHsiQ3FBnQy1CCjqNbD/6ROB
+88EkkD8yyfCQRBR5TYI/1lDnYS0UIJvYqtIfzqWw+cgDaDWpOPFu/WYsAUTBcoFQi5pAH/uJtXo
gfAmxGpTxE6CW4yDs8QKBTs/el7hUv8ii8iWLHIMvqnMWvWLFoP/B6x9IPD/hPSQDM1WAso2XOYG
Qfz+VFlY0dT5tMWkXP2ATqAlsQQHmocmQwgdVV9wM2QjqDDexSdnv9QSpxS6dXhagzRRw1IL61Uo
0NSCLJlnzDXqKDB+obDmkYgU+XjXMvaM4pICEZb4qeEjEeiC0ggKCpeDWcC4TCLWc/+4FUeOQVJ3
kquYIYnk8XUFhVb9iFSeDEYgm6GygrQ17jBeR2a/nR5SbDE7olOhHdFQo8tRAONgpUlMw7djXJfK
skPWS4gu9XdKTBKN9PKDuZJ2xRa3Aj97HPHEb20k/M2tkE6cZEIZftSwSz8iGKcARzLO1+4oeBcW
nHBIWkLVGhc6uRVcscFc7nhyyPgIahLjNBxAOH79soiY/PpURwB89OsjHY/F5UGwO8TZdOYD9f1N
dSEmv1yVV00qs3zdboUUWjRmuOXB7weVG5VQperElFPE/EPj9eYceB1cBlkvy8vRcaUC2ZSpJtws
4XWOZnWSTeU0aUNfZeBEgzeHIdkU9oFo+S0ov0N5rl02hVkonH1+TI5m1LWA4irjQl7IrwZEEjcZ
EkA/Yd5MXNVTO8KAi8aBOfDYdbryDkByED3Tb/x/5u5vt66r6gL4q6DcE9lJ/E+ivaGVQFAoCKkS
dyaxqIkTR06iKrkDwUNQHoNHoHkvfmPtc9qz9z5OwdMXk6/ig6bYx8trzT9jjDnmPocc+sDst1KG
9xQyRpOte2SFAocsOxvkZhDAnR6ScgyNyc4zGeq9DDmyclXXdQudEfsG91UbaaXqYl/TBhntVFbq
R1YBAxuVuT6bBDjcdTsKFadgYbrHaEOw+mq4sDABI0vXGT8HX233UggXGBEEa5Q4HXWMOhDqAOq9
cHpVE2xzqcQUMfjl9wDTwb7tHEYAPuifIXahteU+BVhbkD0/QLRTxfriMNyIWzbGUjNENTsMRFEG
MTkfkqu13LQhYugboS6KjKOq73MmlrO9JJfMlMzsKBQY5Aw4otSlQTfa0QExWotDN/bwSdjeUsRQ
d2bDcgZQthT6ziNJ6SkyZZ9z8PaGboS4ERRnaHZnUdWrEWllYMilyIL61dgIbgRmQdQwfNaUvB1z
iactVpDkiGylmxEj1wSM9HsQjD25JPnW7YEqNtzNE3mrhxLCNwhwsQ63ATCGQGeuBTJo5ZPDNl9p
F52HgYnNVFsjfiThTL8+VoTjEms1xoG9kNpy+h6iL84P8xpD+FTfAo5sKeKv3JBNHZFODgFFUe7X
cC3qC1YJaDGh8WRTUe2GzwPI8GbS3eLFbmU4y6CsZocpoDjRZrVM8ughRln9rWsn5l0Ry0c6WS9R
yUXl2jBwmvrSnFm6lqKgGDgZ8HsYHMYsWFFXzeqL9OzZyUP8A1Q1yju9xk7RIhsc+VZ7wvqE8q3w
PrIxVy5BxS2jBdGaks5UBlpKqmlYbMXqnx0YV15ilM0v646Sg2i1aFA8Og8vNiuLyjOsmaKD/GKY
CjW8GSk6wZAZI6Uuqo2ZeQeGLcSD/fEitigmA0isiTT4j3R7JqKZ8jtGaG5IQKdSzNCegcdGp+eM
F53q8UNNCgBYDk+EancUwLiUPST7ySd+baWjwI9s6A+AzqI5Ezy1whlYBQMq/NvlEXKDyNejSaZb
rj0Q0zNKC+OFoFN1yiJaQPiSss31gcsF0X6hE1UUVSf5IRpUNVi6FaGKJFOlt8bcX77avNBSzVn1
IqWGROl2L4bHPbqCJpMoosiwMzcwfqLVkJai/V1lEUZSIfRVnJD3fkeRxytuuhyieqnmTPnttw01
zFynjm9+K/QiytDYNg4LpWYnYfuDSGbsh7xQmVVuUINzKr/HdMCyQc2ondFM3DpjLehFwxSC8KMf
g77I9VUYHIvOolLccTW4Ouen3QkWGasiLYYLyKrct/odhg4ps2Wweum+Hi4UUNLD/sOQRqBdMQt3
Z9qqk0wBWU0URUTR4pcOJU7SIg+AbIXwhTWL7xZybjOl2Y5axpupmREkAM+pJL5jM8LbQBAma6Ef
9g7G8NTOI8lR6HeM++PZSTybBc9JsxaeXeAkga5VWpmWyJQEmbfqdemQk6NQ6HuMaUg6GkmJ7eAs
IhqtFHirdi+UF/jk2drgnXsRfE/97Vp4R1tUtRN4YY4/zk+ubmSupfLCE9GexnyRzF7/tSTNxni7
5i8iJhVNvzyCWw4qnXvrAxbFWg4j7AgeiAk06fu81gqslbeIsXQPOyI5CowzJTH5hdzv5xgR7a7B
M9yy2lv4zK67ZW/mkSRSgL+pBrMtsh94MQB8N1tFKK7Vnsnjh9xys54i2SIS+Hm5ZbIbh6gbNJ2q
cenXqCoVCXSzjpAtNmagdDMeI1STLvhEwSik1/lhRAwOwlGLe5EtDW79kkwfqoxRvsrC0mEkgMIy
s7kDda/emB1GYobpkqwRAKX1c0mPy6YxubCcMbyqpVVHIanKzgDDMaK0k1QDa2VgPshqv7G7sZqe
54U4J65XRXxZTR8AfNLkrDh2Lbv0IqLK4M6iW9kJ4KS40KMSaLscNdAXpkWx+L3x9yJUuBSBhMXn
oUfoqL2gCDnOzJM2AdJUex+0F8F71RhwrX2sWaR9BI18hQdS0O1mRMenyzYQGPFykQ4QLOSHLIqz
bXpt/yxuWleFM9O20Oc0zKiqRCo+qv7oDIsDmYJjGEkBIXX2GPvdiZ1DxxdZfAAklW6/GUQ3A7nM
y0hz5j3XyosAGEnOjHwzwL2OGSKTfOXQs3+i2SPRLwr4MlzQlzznUnGRrX+QzLjCmtRaoXwqLb18
xqPzz4yTaobmGPhAK8M8A8MUy04hIW05LbjYs3aSGo4ocOaJWWt4GAIZCDJSLeXWdgTsjt1ZaAGt
qAWZ5sKze3vOkMBzhvGYoOJAWk5N6Nt9rtBFvPiOal5SIsYBOFMDtq87C7jlDODh0FAZp12rOshl
Hz1tk061OCvgMCRWROG0N3iJ6OQV4ZVj4tUUDB/GBHrVzJDU51NpCQDJ3ognt8wlh7wqCbmUuyET
7a9pyKpK9z4febzMUqw/wZ5q8R+2M+2WGDBP1R2cD2On/mxYb0UFzSHNnFj2nNZKDJU4/6E0qeCL
9bWggg6uoTeJM0+/VKLOyhq6jMypyOvtamhEcTEa2tXMmTeioadswz/TbbVrV7PHKrYUAFvmLWWK
Wdok6p3G6wACMzBnHIXZHQ+Sfm26Ns3qLdSAwE6GqC5wMUrFpw6NshxdHbuAdbuKGnAhMsvU1fQ4
TrPAt/jvklBMMpE71luxSc+/sKoD3Jrdi4B8AXRUuk5k4+TVizAaHnnGgYh2i76E41ZEFO+r7Sk8
HQWxVqr0TLt3zKh4nQhSJtf7ou1aymyoqaiJB1kRRpnu16vqWrLM4rRfcZGj8EB8fEqS4qaiHAUw
XdTRcqzUazmK7MsSLkbZ36xr33Dt5kaZrvm/cqzgFqCuRFi7aXsoAewcVRR5lE2Z/doR2B5kC2Gh
QwDa1yCMiG/0p2iBTI8sZ6ykVAUMFCP2hL5hw7ozC6AhkHJ+9mRWD8O8K30ae7WzxMdV104UFbQc
xCGK9rsZbrV7mwbS1a6DnppyOLhSO0Ooa5wPkqiSibuZpqTfYcTNBJmlysjW6XLlCSOLaXAMc9YG
W1mqkBVFXqbup+VhQMLTZBsj8fuqSQ8UESbv4sbHrmsa4t/tVU9sUAVgRDkujvZj28V1ft7+yvIR
fQJKWJtw18rzMG4wCktrWCJwXfYkhs6AW7FV8B5PutUYAh1bihOwgxKDmV7tXtiSSewqs8YWh8h3
3p4F58tsXpJ4wJx+uQTDnokzJAlhdHUNi4ILbIUXcMbxo58fRoThTN7S/eiLO+YS4ZNaiYgNfwGV
rd2MyKEzZaXPibxlUXKlcedTFC0+fAN/2Y41Ik0OFiX7qz6JU4oRQ1uOaH5M10eXkp92N3weU6yo
MdxFWocp1TRDMcxaubQSP8iWzrF0GBr3cE/Ujd7c6pmkddcFSbygRXZv7W4GrsgzhywwUKwL5TNb
lmkBx6p2WTkqmfFX4cb1Tgc/XZxmN0PN7Djihcyxt8wn8pqjoM36pj3cgI1FA3AmwIaM9wOB07PS
GcUvJnL5MukeUyJl9mTRN4sYEis1NCt9UKCFEyOgNLsXooQXTi8SaU0Z4foI1Af11MIRU+LQggJP
/WAnsE9Qx2tgvBB8ao1i8IxHoSM1T6Kond0KkE5kjaqwA7eDtq8fNWB4Qqeaj3YfezJjPwg5zLDd
ijLiLgVVTF0K7gH8jFPvdCvEingoWheTJYZVul3RGfuTgOs6HHdsp74QLfwJgYbBXefUbjoT60fV
qJcC6QhmtVJLxlSwsQogYdwzhnfGMETHMjRRIme3W0GwHnuCAPVli/AoUvSpcOTskqDq1Iru3IoA
wIp95XfWGvlP3QJnhFvCGaBSl03LXRu3MhBw6Hls2PbVvIDmzEBaqtHDrFxudxj2z/GT4qZPjAjE
KPYjYmOsVvJQIgyf3QvRIka4plZiYYWeavdI0qdmbFfPxCJ7g7DcHcxxLYyIeHf75kiM7Zp2V5pP
a78a6lGkkCyASGUcr61SdQHBUD4oKjG0FOfLPlXEGJooZ8F6amzG61V1+txRDxFhxOumWGrhSURN
pxsJ29IexbBVJhZFzdS4/bpUJREEQ9DQQgAha42ZTJIOVHsXTpUYY4VswTaMnqUDxCm2a9mRn3GK
yWbsMFpFzJNtKZM/E0ahB0x1z8NnBv1R+qYf487XkT+Lmz61UpYqCRpFSYqIoeF1sEmbazKR+RQ3
R4dOt0I83i6tjhpDsDtQJpl5KDKragyqFmILPluhFBcwXwDgDMcqS7e4e7OGJOIc1afPXwsYQ5xj
mgSG6qnsxfg0bccI7VDuRGLd6nCor5kaNbjxjmDUpaw61nCz6bTfRZ+zmj4Da8mlmp+8oCnp9sqq
mSWByykZWYHdgxgaqJVlmeq31RBzGCMKnTPTFVE8uDndbsYUPTO5ywACc1G6GaKnzgun7hFgGZYk
iXor/iiG6FPSNJwysp4vriVRRqDJi4CnX73dkH7g/QMU3HCVdmloo9/qRqsaHB2DeEgjYp2qfQ7y
TPCEXJ3t5YuQZ9qeqGAy0NpvfIIRtIBmBNsLr6uhs4FDAZE7hlldhc8jgI8LSG0cqXQ/GEMlHkk7
ygiuAJuq4b8mBkIfT/44EIFFJW5nZuIIXDSesh1dG/2uMj86HD0kvGL41LcrWMwaiUGDRJ4DXNBE
Ch2JRrXbzxAjfNFhfLIE/shJajdDW0I7StQnW6wsLCHAfAXy56QJLdVK+VQAB/VRfJxr9wLDrMPB
PhnEOF1bK4mu7oVvE1+rhlhfGGYEOWM9+K3/XAPEMcyQzWgbqdhW0i00CUVXGlq4ImVfz4KLfI27
u/lzuH4xYmSGiAnK5Dy36N1Vn+TQOXFtPXeWfofh0vqEHjlxmZxX60sixEAA4Kzh4nKUo90Jnw5D
X6/cF1tdnYZon/Cp2Rb54dTGPGrPxBQFyMav3rhRrG/nqI7D0JmpZtKxTFewU+vOJ4XgIAoS17YI
Yii3so90LKI+ifB8fitijECt4g1pTPqV4aqAaQpbuhfUyu2ZChzHQPcqo6wfCOv0MU3/xCR9QwwY
NHdgpJvZlkJRMimFzqwQDeCt1sYorsrwE3mEdAcFEfVjwxmK6GhibEJUFiFzjU0kUhM3ke3Af/TR
klrVoIkg3AAcu859nHujeBEMwwhhBGXxpasFTjlTZibyzYaWtSLlzCBoYuZwmmqXUElUmWMrsvya
0mrXqou4yOMlfSEnrHkXfXYSKmYgf1Mlk/64oUl2hjsAW6TQ/lW+FXggvJgUofXdY/QqmJCEo5WM
OndjmHFFbM5xWVHklkeMHj30zE7DScKTV8NnXLJdQMDvGZB1IwNqFCqC/Wa6n7oIwFdOIR9V/gb7
RVfKItlA0LAVcRgnEeIShVsimsoIUH9X4YGCk4IPpLV3D3WAcIpfjICoNBTyzZJImDPIY5YO2cbm
Y5YOg61SzBOEnZQqo3rYjZyYM10KkQNZo9qz2VEwRJNPM+mi/gknXDoK+TSgVcz+/PtypCaqLSZc
MTqLYrwjdeaRSILoGxPdMNvSYWhRXa+slZBVp8ncnXsxxvzx2Ey00wR2XEXtTgSWDvyYDZ/Vw1Cp
uGCasj2wViJGmBhaB7qDjhK29OrkNCAF0omyCiMelgxyoqDNYtVZrZXwqZqJ3YFljMftKnCZJEYE
htKjLyrL4zGRfvEuGExocRA6FUjiVprTLnQ6CDW4gUSTcYC56gMZSpNwTp7IMou4E8TnhiaISltu
9wqwYooS9Zc9bTR2pWjxOKtU2fvmXNfRwjSii4ch4qbUNo8I6ZBYcnYUWu0w5BG1VNr1OCYNxnQ3
jyRaSOJAVXx2xhHHyXcqwzOaKfC72UZhikt2w38o5d02xrcBd2ehc4xm4qUk79iGjJG0dnoURRY1
H5LTDtEyVwTT1ZEjzva73tK6RpiApZsmK5odBglGOksbk+MsWQYwnAWq+pSEYWUAkZvB5jV/TB82
6duaHQbBEN26jklbUoUwCE6MA1hPZONCfGgW4xMnXB19Cxy7e/FkuoSdIobhIiJtlK8SqL5dFhUU
YXhGaiYqaB4+9WW+iWECpgIdgXBGSGI/GIYyojqlqnE/jiRcUoXuqqh2jyIoubFg0Or3C8x7PRHc
oUSiT6AjETFqwTNWQu4ZxSticuWSrT1zCNF7aGUxKO2SKtwNLAecjH65LPIUgwE6hlJsblhK+dSe
8WDBKA8afkDDve6F8keIUxCS5dIe1ArxYBg5XGYwWW21rDCia2TFEnCDWq6fZEs1wJnAC3+C/zSx
WyPODk1fip186aBD2rQ5zY4VUIHRQae2azkvwGEqo3EaJ0A+AXCpK7GwHbnMYJoqK4sL5uFTVyKR
KD1jlYndbzcvMEb8Eap+nSRlVX5ZVzJGSTAN9CjLSZKgW+aXvRKvBarTLHxSKZk4Gw6cNBNVdpms
AB+pfIj+dxIuztOqJlbxaZaAn0DD8On3A1iw5wuFgRCuluHmLxVceHvzJONodw5jTBgdUa7JKNsR
5165JGgUHTTWSIkkD5QiBhwj6dSPmhJ0ZVd4SkJv5k+A4tPXsfbMx5ZRIdj34+kZVWBm/I+y9tvR
7twMEQME7BA207vNIka0ZlnZFsPRNCe1GiPBEy6knHWwMb1YHsUjTVsmhbMevh+kk/Ug4Av4dazD
saulR0L8q7Hx1ZByvHFmRyFecCt65KSkcN+v262gunNr7TXMVmTUVukg6OMhW1k/GT5xhW2dPoT/
idQnbXXQojqU2mAmzaVmu3QYKSDiw7NZxLHUo4BzYq/QVgctogt0KA2YAzlVkSXRjKoeDqHdFElr
OId3jtHmwFqJGS0dlcTP2JuqfmJGW7oZUX0rt/y1D/VEMjsr3AGEIA7q3SKGeyGFxNCcxAgQXDoK
90JpaVuBDngt/I2nEoG878jmkiaoZUfiOiiL2XDyhrqHpMoDmI+lf1taWIZVTckJaKZzaEkxI3Ei
pDLGbC9bkU7M0Ix+I0uA1CvLHXAOA+yrIDXjzAqiYU8S25wYxGm4A+nUIgZXGLh/bCCzgGXUUzuV
p2fCF1Kdrol1Eh0h4JivChrgqCd0qtWYAdQ0WEYbpwZf+WGYwsuWDqwSIcxmlqkTNcC5Ar+nmfJS
gOLF8On3HRkxcUdQrnlHMiijnJIuKMqujWau0WGInMoCt9YvNORF6TDySMIW4t2z+WxZcMVGhYDQ
8FnG6Ps5K4Hesq4vwtwYfW8Q+7sKHG3oTj8OAc4028om205ed0+moezimtyPc4+qLxZ9cHu63WLB
BREXdUTI4Jorz3C5ZFg4pTFRkXWcnuBRcJSaIJx7VbDEQJ0zNBGOSba1HbLDoEsQTtBsmKqOm8/C
D4gXOneygaKQLZhNllNHiwHJWuIY8W5MvDDf5gb149AS9p/AMuD5xLu1GgN5CtbirYRpYNW0YEpS
fTpzPRqW38hJw1J8bD4LQw65JUAo5RLNu6I+JupsENeSaDZTMWNjn+PWTMObzUBg0lfXOuwRQqfu
GY6nVb+ZLoOWLbQYuRniJqkY07MIZKfqrlGVAaUkpYpZnA9JrVO6GQQImTbMrKp5o9Wo6mFssn+A
Rvsl1sGV6NPEPe37wQQv3LXKiO0ByEYVkf8/B4EhnxpVY6oiKI6tYYsGoI4ltF5BlTRKJI/4rkcR
uI9VClBcgl4PGiViSCLa42wF75hWzRULZlEiZIq0lkvQRgCizSwRcmjVl7h9Zh+V/EYT+9EDYVdj
thWHPoqSsjhFDW5GfEOWLMPnI8/kgM1pPL56GuuH6/TRdGoB76t6jCjlYX5xjV9pgdOxKmayySiV
esNcQuzP0jPOINmVUAT8lOJeXQhbB7tPgiBEAz+HdK4fdRSxUnYYGQNREJabd9UlXkivN85Ekt5F
uKL3dA3dCl6WkwayVcGFP2O6hTUaYYOSolRj6EqSL4mezedG2DY/DKZbcC8tXBaYTpqmVoeRkTw4
TIY0SZa23iV3Tay686yB26ie/eTzwyBnE6HVF4oy59Gw4EopbgxKsxDnmFr4xLsHCVDTA1KnLSw7
zySluKiEgTVM77fQ8DDMpYccYGaBQiqGz4wUYd4JtMIq+nHnN8NePAiHUkYi33owd+pKMjbpGaPE
VUhHNUuMABXRwk9z7nseCR1GBlaPzQw7sH4tWkrxeABlhrdqpD6Y9/R66EnjmAtQJwouPhBae8iJ
erfdI3FjWQH7VVLjmZ4syhDYImdqHjkZi/rVIzHcjYWIVixrKLaxus8ziTAl9YVfJFOCqkdIsE9Y
3+Y0VlMlx3Bi2GLYAeBzP7hPNpUKqV+DSRbtG7Ohxw0zNaIR28uvUg8iHPXvUOdRzvS5FRGnHAaU
hUditopiNiKEIQcbKy3WHqcIRclUmetKNNxaE0BHDx3fvBShtcYdoMM3SVQkEjR0t0ypQqcErpah
XOq4+QyyYmpVsaVKEtOKvSrbuQieqcPzs66SqtkBgdp8Vxw4WrLubBvh+fqmmG4VzSAOH3oCGpsx
WaWwWpThtH1atzjgQQObsu5ip7BJiFnfWgNYh3jaNLh3OTW9MbQPRdByH3PGKDB/8QuLrKo8tQrY
Eiv8NVAMWXPekZzEiira43ba18ypqoogTUit7bjLXdtUPbsI4UDHpJEcPTuHzNaIFVDFYaE+OJRe
PfsAw+FNGUsHOdXSSOgzoKG4eMo3aMELjEHmISuNiLCjWskHh1yIFgJo/X1kfxoqcewj38Mwm2OC
rf5/7+N/qMReb6mMn399efXs85dvLt9cXrz+3duLm3e/v3j99urNj/4Dt3+Bn1zky7375bNPHig8
Hsz+wT+8e3UxfenpH8p///T82YvLl59dvn5zc/n0zc/y6Xf+cPz3P19cjw+6+Z9vfsD1Z599r+1P
tf2bv7i8uDm/efr1u/EH7zYf8zfnLy4+efDrt3+6uHr9/PLiwe6nj34QUbr9e/nunzyYfdodIO9j
X/63r65v++ri3g8/7d2++pfXz56f37w6f7r6/DIM4Vf9O3z49pvL7/755vr5zft361Ma3+Uefo4v
zj/87XrvSY3vgLOvntSHv/7n38/e7z8mcaj85b+9+u4ft5wPlLb65T+7vnp5/eFft38PEFf1e3gI
b/f+BMYc61/9q8uLq+e3/opHkq3+AL96+5fzb14/v/7pq+sX1ze3/Cj38KS/OH9//c3lxdN9lwlH
UT8rr/rq/JbPfw9P+qvzmxeXH/6ek3px/v7tbSd1D8/6y4/8Iu7hTf/x/OnX189eXrpWt//Cf/Rx
70spn85yz+frJPmj/4BUly/89Ori/ObT/wIAAP//</cx:binary>
              </cx:geoCache>
            </cx:geography>
          </cx:layoutPr>
        </cx:series>
      </cx:plotAreaRegion>
    </cx:plotArea>
    <cx:legend pos="r" align="min" overlay="0">
      <cx:spPr>
        <a:noFill/>
        <a:ln>
          <a:noFill/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l-PL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noFill/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I$1" max="12" min="1" page="10"/>
</file>

<file path=xl/ctrlProps/ctrlProp2.xml><?xml version="1.0" encoding="utf-8"?>
<formControlPr xmlns="http://schemas.microsoft.com/office/spreadsheetml/2009/9/main" objectType="CheckBox" checked="Checked" fmlaLink="[2]Arkusz11!$F$4" lockText="1" noThreeD="1"/>
</file>

<file path=xl/ctrlProps/ctrlProp3.xml><?xml version="1.0" encoding="utf-8"?>
<formControlPr xmlns="http://schemas.microsoft.com/office/spreadsheetml/2009/9/main" objectType="CheckBox" checked="Checked" fmlaLink="[2]Arkusz11!$F$5" lockText="1" noThreeD="1"/>
</file>

<file path=xl/ctrlProps/ctrlProp4.xml><?xml version="1.0" encoding="utf-8"?>
<formControlPr xmlns="http://schemas.microsoft.com/office/spreadsheetml/2009/9/main" objectType="CheckBox" checked="Checked" fmlaLink="[2]Arkusz11!$F$7" lockText="1" noThreeD="1"/>
</file>

<file path=xl/ctrlProps/ctrlProp5.xml><?xml version="1.0" encoding="utf-8"?>
<formControlPr xmlns="http://schemas.microsoft.com/office/spreadsheetml/2009/9/main" objectType="CheckBox" checked="Checked" fmlaLink="[2]Arkusz11!$F$6" lockText="1" noThreeD="1"/>
</file>

<file path=xl/ctrlProps/ctrlProp6.xml><?xml version="1.0" encoding="utf-8"?>
<formControlPr xmlns="http://schemas.microsoft.com/office/spreadsheetml/2009/9/main" objectType="CheckBox" checked="Checked" fmlaLink="[2]Arkusz11!$F$8" lockText="1" noThreeD="1"/>
</file>

<file path=xl/ctrlProps/ctrlProp7.xml><?xml version="1.0" encoding="utf-8"?>
<formControlPr xmlns="http://schemas.microsoft.com/office/spreadsheetml/2009/9/main" objectType="Drop" dropLines="20" dropStyle="combo" dx="16" fmlaLink="$Z$1" fmlaRange="[2]Waluty!$A$1:$A$3" noThreeD="1" sel="0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0.png"/><Relationship Id="rId18" Type="http://schemas.openxmlformats.org/officeDocument/2006/relationships/image" Target="../media/image14.png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7" Type="http://schemas.openxmlformats.org/officeDocument/2006/relationships/image" Target="../media/image6.png"/><Relationship Id="rId12" Type="http://schemas.microsoft.com/office/2014/relationships/chartEx" Target="../charts/chartEx1.xml"/><Relationship Id="rId17" Type="http://schemas.openxmlformats.org/officeDocument/2006/relationships/image" Target="../media/image13.svg"/><Relationship Id="rId2" Type="http://schemas.openxmlformats.org/officeDocument/2006/relationships/image" Target="../media/image2.png"/><Relationship Id="rId16" Type="http://schemas.openxmlformats.org/officeDocument/2006/relationships/image" Target="../media/image12.png"/><Relationship Id="rId20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5.svg"/><Relationship Id="rId11" Type="http://schemas.openxmlformats.org/officeDocument/2006/relationships/chart" Target="../charts/chart2.xml"/><Relationship Id="rId24" Type="http://schemas.openxmlformats.org/officeDocument/2006/relationships/image" Target="../media/image19.svg"/><Relationship Id="rId5" Type="http://schemas.openxmlformats.org/officeDocument/2006/relationships/image" Target="../media/image4.png"/><Relationship Id="rId15" Type="http://schemas.openxmlformats.org/officeDocument/2006/relationships/chart" Target="../charts/chart3.xml"/><Relationship Id="rId23" Type="http://schemas.openxmlformats.org/officeDocument/2006/relationships/image" Target="../media/image18.png"/><Relationship Id="rId10" Type="http://schemas.openxmlformats.org/officeDocument/2006/relationships/image" Target="../media/image9.svg"/><Relationship Id="rId19" Type="http://schemas.openxmlformats.org/officeDocument/2006/relationships/image" Target="../media/image15.svg"/><Relationship Id="rId4" Type="http://schemas.openxmlformats.org/officeDocument/2006/relationships/chart" Target="../charts/chart1.xml"/><Relationship Id="rId9" Type="http://schemas.openxmlformats.org/officeDocument/2006/relationships/image" Target="../media/image8.png"/><Relationship Id="rId14" Type="http://schemas.openxmlformats.org/officeDocument/2006/relationships/image" Target="../media/image11.svg"/><Relationship Id="rId22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20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159735</xdr:colOff>
      <xdr:row>0</xdr:row>
      <xdr:rowOff>0</xdr:rowOff>
    </xdr:from>
    <xdr:to>
      <xdr:col>35</xdr:col>
      <xdr:colOff>263408</xdr:colOff>
      <xdr:row>61</xdr:row>
      <xdr:rowOff>152400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5" y="0"/>
          <a:ext cx="21439673" cy="117729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179293</xdr:rowOff>
    </xdr:from>
    <xdr:to>
      <xdr:col>8</xdr:col>
      <xdr:colOff>0</xdr:colOff>
      <xdr:row>17</xdr:row>
      <xdr:rowOff>0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600" y="1434352"/>
          <a:ext cx="4267200" cy="1613648"/>
        </a:xfrm>
        <a:prstGeom prst="rect">
          <a:avLst/>
        </a:prstGeom>
        <a:solidFill>
          <a:srgbClr val="000000">
            <a:alpha val="16863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8</xdr:col>
      <xdr:colOff>0</xdr:colOff>
      <xdr:row>28</xdr:row>
      <xdr:rowOff>1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9600" y="3474720"/>
          <a:ext cx="4267200" cy="1645921"/>
        </a:xfrm>
        <a:prstGeom prst="rect">
          <a:avLst/>
        </a:prstGeom>
        <a:solidFill>
          <a:srgbClr val="000000">
            <a:alpha val="16863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12</xdr:col>
      <xdr:colOff>322729</xdr:colOff>
      <xdr:row>0</xdr:row>
      <xdr:rowOff>71718</xdr:rowOff>
    </xdr:from>
    <xdr:ext cx="2898679" cy="655885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637929" y="71718"/>
          <a:ext cx="2898679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3600">
              <a:solidFill>
                <a:schemeClr val="bg1"/>
              </a:solidFill>
            </a:rPr>
            <a:t>Sprzedaż 2018</a:t>
          </a:r>
          <a:endParaRPr lang="en-AU" sz="3600">
            <a:solidFill>
              <a:schemeClr val="bg1"/>
            </a:solidFill>
          </a:endParaRPr>
        </a:p>
      </xdr:txBody>
    </xdr:sp>
    <xdr:clientData/>
  </xdr:oneCellAnchor>
  <xdr:twoCellAnchor>
    <xdr:from>
      <xdr:col>11</xdr:col>
      <xdr:colOff>251012</xdr:colOff>
      <xdr:row>4</xdr:row>
      <xdr:rowOff>53789</xdr:rowOff>
    </xdr:from>
    <xdr:to>
      <xdr:col>18</xdr:col>
      <xdr:colOff>17929</xdr:colOff>
      <xdr:row>4</xdr:row>
      <xdr:rowOff>53789</xdr:rowOff>
    </xdr:to>
    <xdr:cxnSp macro="">
      <xdr:nvCxnSpPr>
        <xdr:cNvPr id="8" name="Łącznik prosty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956612" y="770965"/>
          <a:ext cx="4034117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104438</xdr:colOff>
      <xdr:row>19</xdr:row>
      <xdr:rowOff>17928</xdr:rowOff>
    </xdr:from>
    <xdr:to>
      <xdr:col>1</xdr:col>
      <xdr:colOff>464438</xdr:colOff>
      <xdr:row>21</xdr:row>
      <xdr:rowOff>19340</xdr:rowOff>
    </xdr:to>
    <xdr:pic>
      <xdr:nvPicPr>
        <xdr:cNvPr id="13" name="Grafika 12" descr="Tendencja wzrostow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14038" y="3492648"/>
          <a:ext cx="360000" cy="36717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62753</xdr:rowOff>
    </xdr:from>
    <xdr:to>
      <xdr:col>8</xdr:col>
      <xdr:colOff>8965</xdr:colOff>
      <xdr:row>17</xdr:row>
      <xdr:rowOff>53788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8</xdr:row>
      <xdr:rowOff>0</xdr:rowOff>
    </xdr:from>
    <xdr:to>
      <xdr:col>12</xdr:col>
      <xdr:colOff>0</xdr:colOff>
      <xdr:row>17</xdr:row>
      <xdr:rowOff>1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486400" y="1434353"/>
          <a:ext cx="1828800" cy="1613648"/>
        </a:xfrm>
        <a:prstGeom prst="rect">
          <a:avLst/>
        </a:prstGeom>
        <a:solidFill>
          <a:srgbClr val="000000">
            <a:alpha val="16863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9</xdr:col>
      <xdr:colOff>487279</xdr:colOff>
      <xdr:row>8</xdr:row>
      <xdr:rowOff>26894</xdr:rowOff>
    </xdr:from>
    <xdr:ext cx="955903" cy="342786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73679" y="1461247"/>
          <a:ext cx="95590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1600">
              <a:solidFill>
                <a:schemeClr val="bg1"/>
              </a:solidFill>
            </a:rPr>
            <a:t>Porzuceń</a:t>
          </a:r>
          <a:endParaRPr lang="en-AU" sz="16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9</xdr:col>
      <xdr:colOff>71717</xdr:colOff>
      <xdr:row>8</xdr:row>
      <xdr:rowOff>35859</xdr:rowOff>
    </xdr:from>
    <xdr:to>
      <xdr:col>9</xdr:col>
      <xdr:colOff>431717</xdr:colOff>
      <xdr:row>10</xdr:row>
      <xdr:rowOff>37271</xdr:rowOff>
    </xdr:to>
    <xdr:pic>
      <xdr:nvPicPr>
        <xdr:cNvPr id="18" name="Grafika 17" descr="Wózek na zakupy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558117" y="1470212"/>
          <a:ext cx="360000" cy="360000"/>
        </a:xfrm>
        <a:prstGeom prst="rect">
          <a:avLst/>
        </a:prstGeom>
      </xdr:spPr>
    </xdr:pic>
    <xdr:clientData/>
  </xdr:twoCellAnchor>
  <xdr:twoCellAnchor>
    <xdr:from>
      <xdr:col>9</xdr:col>
      <xdr:colOff>286871</xdr:colOff>
      <xdr:row>11</xdr:row>
      <xdr:rowOff>8965</xdr:rowOff>
    </xdr:from>
    <xdr:to>
      <xdr:col>11</xdr:col>
      <xdr:colOff>286871</xdr:colOff>
      <xdr:row>15</xdr:row>
      <xdr:rowOff>8965</xdr:rowOff>
    </xdr:to>
    <xdr:sp macro="" textlink="Porzucone!$E$2">
      <xdr:nvSpPr>
        <xdr:cNvPr id="19" name="Prostoką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73271" y="1981200"/>
          <a:ext cx="1219200" cy="717177"/>
        </a:xfrm>
        <a:prstGeom prst="rect">
          <a:avLst/>
        </a:prstGeom>
        <a:solidFill>
          <a:srgbClr val="4472C4">
            <a:alpha val="36863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557FA74-1C7F-4BD8-8047-23AB610390D9}" type="TxLink">
            <a:rPr lang="en-US" sz="24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11%</a:t>
          </a:fld>
          <a:endParaRPr lang="en-AU" sz="24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12</xdr:col>
      <xdr:colOff>0</xdr:colOff>
      <xdr:row>28</xdr:row>
      <xdr:rowOff>1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486400" y="3474720"/>
          <a:ext cx="1828800" cy="1645921"/>
        </a:xfrm>
        <a:prstGeom prst="rect">
          <a:avLst/>
        </a:prstGeom>
        <a:solidFill>
          <a:srgbClr val="000000">
            <a:alpha val="16863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1</xdr:col>
      <xdr:colOff>134470</xdr:colOff>
      <xdr:row>8</xdr:row>
      <xdr:rowOff>44824</xdr:rowOff>
    </xdr:from>
    <xdr:to>
      <xdr:col>1</xdr:col>
      <xdr:colOff>494470</xdr:colOff>
      <xdr:row>10</xdr:row>
      <xdr:rowOff>46236</xdr:rowOff>
    </xdr:to>
    <xdr:pic>
      <xdr:nvPicPr>
        <xdr:cNvPr id="21" name="Grafika 20" descr="Pieniądz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44070" y="1479177"/>
          <a:ext cx="360000" cy="360000"/>
        </a:xfrm>
        <a:prstGeom prst="rect">
          <a:avLst/>
        </a:prstGeom>
      </xdr:spPr>
    </xdr:pic>
    <xdr:clientData/>
  </xdr:twoCellAnchor>
  <xdr:oneCellAnchor>
    <xdr:from>
      <xdr:col>2</xdr:col>
      <xdr:colOff>3185</xdr:colOff>
      <xdr:row>8</xdr:row>
      <xdr:rowOff>89647</xdr:rowOff>
    </xdr:from>
    <xdr:ext cx="1539396" cy="342786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222385" y="1524000"/>
          <a:ext cx="153939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1600">
              <a:solidFill>
                <a:schemeClr val="bg1"/>
              </a:solidFill>
            </a:rPr>
            <a:t>Liczba transakcji</a:t>
          </a:r>
          <a:endParaRPr lang="en-AU" sz="16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9</xdr:col>
      <xdr:colOff>314214</xdr:colOff>
      <xdr:row>21</xdr:row>
      <xdr:rowOff>152400</xdr:rowOff>
    </xdr:from>
    <xdr:to>
      <xdr:col>11</xdr:col>
      <xdr:colOff>266700</xdr:colOff>
      <xdr:row>27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3" name="Lata 1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at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00614" y="4038600"/>
              <a:ext cx="1171686" cy="10341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22860</xdr:colOff>
      <xdr:row>19</xdr:row>
      <xdr:rowOff>68580</xdr:rowOff>
    </xdr:from>
    <xdr:to>
      <xdr:col>9</xdr:col>
      <xdr:colOff>382860</xdr:colOff>
      <xdr:row>21</xdr:row>
      <xdr:rowOff>62820</xdr:rowOff>
    </xdr:to>
    <xdr:pic>
      <xdr:nvPicPr>
        <xdr:cNvPr id="26" name="Grafika 25" descr="Klepsydra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509260" y="3543300"/>
          <a:ext cx="360000" cy="360000"/>
        </a:xfrm>
        <a:prstGeom prst="rect">
          <a:avLst/>
        </a:prstGeom>
      </xdr:spPr>
    </xdr:pic>
    <xdr:clientData/>
  </xdr:twoCellAnchor>
  <xdr:oneCellAnchor>
    <xdr:from>
      <xdr:col>9</xdr:col>
      <xdr:colOff>464419</xdr:colOff>
      <xdr:row>19</xdr:row>
      <xdr:rowOff>82027</xdr:rowOff>
    </xdr:from>
    <xdr:ext cx="536237" cy="342786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950819" y="3556747"/>
          <a:ext cx="53623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1600">
              <a:solidFill>
                <a:schemeClr val="bg1"/>
              </a:solidFill>
            </a:rPr>
            <a:t>Lata</a:t>
          </a:r>
          <a:endParaRPr lang="en-AU" sz="1600">
            <a:solidFill>
              <a:schemeClr val="bg1"/>
            </a:solidFill>
          </a:endParaRPr>
        </a:p>
      </xdr:txBody>
    </xdr:sp>
    <xdr:clientData/>
  </xdr:oneCellAnchor>
  <xdr:twoCellAnchor>
    <xdr:from>
      <xdr:col>1</xdr:col>
      <xdr:colOff>106680</xdr:colOff>
      <xdr:row>21</xdr:row>
      <xdr:rowOff>53340</xdr:rowOff>
    </xdr:from>
    <xdr:to>
      <xdr:col>7</xdr:col>
      <xdr:colOff>502920</xdr:colOff>
      <xdr:row>27</xdr:row>
      <xdr:rowOff>152400</xdr:rowOff>
    </xdr:to>
    <xdr:graphicFrame macro="">
      <xdr:nvGraphicFramePr>
        <xdr:cNvPr id="28" name="Wykres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</xdr:col>
      <xdr:colOff>601980</xdr:colOff>
      <xdr:row>19</xdr:row>
      <xdr:rowOff>53340</xdr:rowOff>
    </xdr:from>
    <xdr:ext cx="1674882" cy="342786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11580" y="3528060"/>
          <a:ext cx="167488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1600">
              <a:solidFill>
                <a:schemeClr val="bg1"/>
              </a:solidFill>
            </a:rPr>
            <a:t>Sprzedaż</a:t>
          </a:r>
          <a:r>
            <a:rPr lang="pl-PL" sz="1600" baseline="0">
              <a:solidFill>
                <a:schemeClr val="bg1"/>
              </a:solidFill>
            </a:rPr>
            <a:t> w latach</a:t>
          </a:r>
          <a:endParaRPr lang="en-AU" sz="1600">
            <a:solidFill>
              <a:schemeClr val="bg1"/>
            </a:solidFill>
          </a:endParaRPr>
        </a:p>
      </xdr:txBody>
    </xdr:sp>
    <xdr:clientData/>
  </xdr:oneCellAnchor>
  <xdr:twoCellAnchor>
    <xdr:from>
      <xdr:col>13</xdr:col>
      <xdr:colOff>0</xdr:colOff>
      <xdr:row>8</xdr:row>
      <xdr:rowOff>0</xdr:rowOff>
    </xdr:from>
    <xdr:to>
      <xdr:col>24</xdr:col>
      <xdr:colOff>0</xdr:colOff>
      <xdr:row>40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924800" y="1440873"/>
          <a:ext cx="6705600" cy="5763491"/>
        </a:xfrm>
        <a:prstGeom prst="rect">
          <a:avLst/>
        </a:prstGeom>
        <a:solidFill>
          <a:srgbClr val="000000">
            <a:alpha val="16863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13</xdr:col>
      <xdr:colOff>27709</xdr:colOff>
      <xdr:row>10</xdr:row>
      <xdr:rowOff>83127</xdr:rowOff>
    </xdr:from>
    <xdr:to>
      <xdr:col>23</xdr:col>
      <xdr:colOff>540327</xdr:colOff>
      <xdr:row>39</xdr:row>
      <xdr:rowOff>27708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1" name="Wykres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52509" y="1988127"/>
              <a:ext cx="6608618" cy="546908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207818</xdr:colOff>
      <xdr:row>8</xdr:row>
      <xdr:rowOff>55419</xdr:rowOff>
    </xdr:from>
    <xdr:to>
      <xdr:col>13</xdr:col>
      <xdr:colOff>567818</xdr:colOff>
      <xdr:row>10</xdr:row>
      <xdr:rowOff>55201</xdr:rowOff>
    </xdr:to>
    <xdr:pic>
      <xdr:nvPicPr>
        <xdr:cNvPr id="33" name="Grafika 32" descr="Znacznik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8132618" y="1496292"/>
          <a:ext cx="360000" cy="360000"/>
        </a:xfrm>
        <a:prstGeom prst="rect">
          <a:avLst/>
        </a:prstGeom>
      </xdr:spPr>
    </xdr:pic>
    <xdr:clientData/>
  </xdr:twoCellAnchor>
  <xdr:oneCellAnchor>
    <xdr:from>
      <xdr:col>13</xdr:col>
      <xdr:colOff>533809</xdr:colOff>
      <xdr:row>8</xdr:row>
      <xdr:rowOff>69272</xdr:rowOff>
    </xdr:from>
    <xdr:ext cx="1431802" cy="342786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458609" y="1510145"/>
          <a:ext cx="143180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1600">
              <a:solidFill>
                <a:schemeClr val="bg1"/>
              </a:solidFill>
            </a:rPr>
            <a:t>Mapa klientów</a:t>
          </a:r>
          <a:endParaRPr lang="en-AU" sz="1600">
            <a:solidFill>
              <a:schemeClr val="bg1"/>
            </a:solidFill>
          </a:endParaRPr>
        </a:p>
      </xdr:txBody>
    </xdr:sp>
    <xdr:clientData/>
  </xdr:oneCellAnchor>
  <xdr:twoCellAnchor>
    <xdr:from>
      <xdr:col>1</xdr:col>
      <xdr:colOff>0</xdr:colOff>
      <xdr:row>31</xdr:row>
      <xdr:rowOff>-1</xdr:rowOff>
    </xdr:from>
    <xdr:to>
      <xdr:col>8</xdr:col>
      <xdr:colOff>0</xdr:colOff>
      <xdr:row>40</xdr:row>
      <xdr:rowOff>0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09600" y="5583381"/>
          <a:ext cx="4267200" cy="1620983"/>
        </a:xfrm>
        <a:prstGeom prst="rect">
          <a:avLst/>
        </a:prstGeom>
        <a:solidFill>
          <a:srgbClr val="000000">
            <a:alpha val="16863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0</xdr:colOff>
      <xdr:row>31</xdr:row>
      <xdr:rowOff>-1</xdr:rowOff>
    </xdr:from>
    <xdr:to>
      <xdr:col>12</xdr:col>
      <xdr:colOff>0</xdr:colOff>
      <xdr:row>40</xdr:row>
      <xdr:rowOff>0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486400" y="5583381"/>
          <a:ext cx="1828800" cy="1620983"/>
        </a:xfrm>
        <a:prstGeom prst="rect">
          <a:avLst/>
        </a:prstGeom>
        <a:solidFill>
          <a:srgbClr val="000000">
            <a:alpha val="16863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110836</xdr:colOff>
      <xdr:row>32</xdr:row>
      <xdr:rowOff>138545</xdr:rowOff>
    </xdr:from>
    <xdr:to>
      <xdr:col>7</xdr:col>
      <xdr:colOff>498764</xdr:colOff>
      <xdr:row>39</xdr:row>
      <xdr:rowOff>83127</xdr:rowOff>
    </xdr:to>
    <xdr:graphicFrame macro="">
      <xdr:nvGraphicFramePr>
        <xdr:cNvPr id="37" name="Wykres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259162</xdr:colOff>
      <xdr:row>33</xdr:row>
      <xdr:rowOff>124691</xdr:rowOff>
    </xdr:from>
    <xdr:to>
      <xdr:col>11</xdr:col>
      <xdr:colOff>259162</xdr:colOff>
      <xdr:row>37</xdr:row>
      <xdr:rowOff>124691</xdr:rowOff>
    </xdr:to>
    <xdr:sp macro="" textlink="Porzucone!$E$2">
      <xdr:nvSpPr>
        <xdr:cNvPr id="38" name="Prostoką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745562" y="6068291"/>
          <a:ext cx="1219200" cy="720436"/>
        </a:xfrm>
        <a:prstGeom prst="rect">
          <a:avLst/>
        </a:prstGeom>
        <a:solidFill>
          <a:srgbClr val="4472C4">
            <a:alpha val="36863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400">
              <a:solidFill>
                <a:schemeClr val="bg1"/>
              </a:solidFill>
            </a:rPr>
            <a:t>34</a:t>
          </a:r>
          <a:r>
            <a:rPr lang="pl-PL" sz="2400" baseline="0">
              <a:solidFill>
                <a:schemeClr val="bg1"/>
              </a:solidFill>
            </a:rPr>
            <a:t> lata</a:t>
          </a:r>
          <a:endParaRPr lang="en-AU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124691</xdr:colOff>
      <xdr:row>31</xdr:row>
      <xdr:rowOff>55418</xdr:rowOff>
    </xdr:from>
    <xdr:to>
      <xdr:col>1</xdr:col>
      <xdr:colOff>484691</xdr:colOff>
      <xdr:row>33</xdr:row>
      <xdr:rowOff>55200</xdr:rowOff>
    </xdr:to>
    <xdr:pic>
      <xdr:nvPicPr>
        <xdr:cNvPr id="40" name="Grafika 39" descr="Mężczyzna i kobieta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734291" y="5638800"/>
          <a:ext cx="360000" cy="360000"/>
        </a:xfrm>
        <a:prstGeom prst="rect">
          <a:avLst/>
        </a:prstGeom>
      </xdr:spPr>
    </xdr:pic>
    <xdr:clientData/>
  </xdr:twoCellAnchor>
  <xdr:oneCellAnchor>
    <xdr:from>
      <xdr:col>1</xdr:col>
      <xdr:colOff>581891</xdr:colOff>
      <xdr:row>31</xdr:row>
      <xdr:rowOff>83126</xdr:rowOff>
    </xdr:from>
    <xdr:ext cx="1267526" cy="342786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191491" y="5666508"/>
          <a:ext cx="12675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1600">
              <a:solidFill>
                <a:schemeClr val="bg1"/>
              </a:solidFill>
            </a:rPr>
            <a:t>Klienci</a:t>
          </a:r>
          <a:r>
            <a:rPr lang="pl-PL" sz="1600" baseline="0">
              <a:solidFill>
                <a:schemeClr val="bg1"/>
              </a:solidFill>
            </a:rPr>
            <a:t> a płeć</a:t>
          </a:r>
          <a:endParaRPr lang="en-AU" sz="16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9</xdr:col>
      <xdr:colOff>41564</xdr:colOff>
      <xdr:row>31</xdr:row>
      <xdr:rowOff>27710</xdr:rowOff>
    </xdr:from>
    <xdr:to>
      <xdr:col>9</xdr:col>
      <xdr:colOff>401564</xdr:colOff>
      <xdr:row>33</xdr:row>
      <xdr:rowOff>27492</xdr:rowOff>
    </xdr:to>
    <xdr:pic>
      <xdr:nvPicPr>
        <xdr:cNvPr id="43" name="Grafika 42" descr="Użytkownicy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5527964" y="5611092"/>
          <a:ext cx="360000" cy="360000"/>
        </a:xfrm>
        <a:prstGeom prst="rect">
          <a:avLst/>
        </a:prstGeom>
      </xdr:spPr>
    </xdr:pic>
    <xdr:clientData/>
  </xdr:twoCellAnchor>
  <xdr:oneCellAnchor>
    <xdr:from>
      <xdr:col>9</xdr:col>
      <xdr:colOff>450564</xdr:colOff>
      <xdr:row>31</xdr:row>
      <xdr:rowOff>37692</xdr:rowOff>
    </xdr:from>
    <xdr:ext cx="1150700" cy="342786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936964" y="5621074"/>
          <a:ext cx="115070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1600">
              <a:solidFill>
                <a:schemeClr val="bg1"/>
              </a:solidFill>
            </a:rPr>
            <a:t>Średni wiek</a:t>
          </a:r>
          <a:endParaRPr lang="en-AU" sz="1600">
            <a:solidFill>
              <a:schemeClr val="bg1"/>
            </a:solidFill>
          </a:endParaRPr>
        </a:p>
      </xdr:txBody>
    </xdr:sp>
    <xdr:clientData/>
  </xdr:oneCellAnchor>
  <xdr:twoCellAnchor>
    <xdr:from>
      <xdr:col>25</xdr:col>
      <xdr:colOff>0</xdr:colOff>
      <xdr:row>19</xdr:row>
      <xdr:rowOff>1</xdr:rowOff>
    </xdr:from>
    <xdr:to>
      <xdr:col>28</xdr:col>
      <xdr:colOff>0</xdr:colOff>
      <xdr:row>40</xdr:row>
      <xdr:rowOff>0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5240000" y="3422074"/>
          <a:ext cx="1828800" cy="3782290"/>
        </a:xfrm>
        <a:prstGeom prst="rect">
          <a:avLst/>
        </a:prstGeom>
        <a:solidFill>
          <a:srgbClr val="000000">
            <a:alpha val="16863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28</xdr:col>
      <xdr:colOff>0</xdr:colOff>
      <xdr:row>17</xdr:row>
      <xdr:rowOff>1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5240000" y="1440873"/>
          <a:ext cx="1828800" cy="1620983"/>
        </a:xfrm>
        <a:prstGeom prst="rect">
          <a:avLst/>
        </a:prstGeom>
        <a:solidFill>
          <a:srgbClr val="000000">
            <a:alpha val="16863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25</xdr:col>
      <xdr:colOff>273016</xdr:colOff>
      <xdr:row>10</xdr:row>
      <xdr:rowOff>124691</xdr:rowOff>
    </xdr:from>
    <xdr:to>
      <xdr:col>27</xdr:col>
      <xdr:colOff>360217</xdr:colOff>
      <xdr:row>14</xdr:row>
      <xdr:rowOff>124691</xdr:rowOff>
    </xdr:to>
    <xdr:sp macro="" textlink="Porzucone!$E$2">
      <xdr:nvSpPr>
        <xdr:cNvPr id="47" name="Prostokąt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5513016" y="1925782"/>
          <a:ext cx="1306401" cy="720436"/>
        </a:xfrm>
        <a:prstGeom prst="rect">
          <a:avLst/>
        </a:prstGeom>
        <a:solidFill>
          <a:srgbClr val="4472C4">
            <a:alpha val="36863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400">
              <a:solidFill>
                <a:schemeClr val="bg1"/>
              </a:solidFill>
            </a:rPr>
            <a:t>60 000zł</a:t>
          </a:r>
          <a:endParaRPr lang="en-AU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25</xdr:col>
      <xdr:colOff>124691</xdr:colOff>
      <xdr:row>8</xdr:row>
      <xdr:rowOff>55418</xdr:rowOff>
    </xdr:from>
    <xdr:to>
      <xdr:col>25</xdr:col>
      <xdr:colOff>484691</xdr:colOff>
      <xdr:row>10</xdr:row>
      <xdr:rowOff>55200</xdr:rowOff>
    </xdr:to>
    <xdr:pic>
      <xdr:nvPicPr>
        <xdr:cNvPr id="49" name="Grafika 48" descr="Mierni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5364691" y="1496291"/>
          <a:ext cx="360000" cy="360000"/>
        </a:xfrm>
        <a:prstGeom prst="rect">
          <a:avLst/>
        </a:prstGeom>
      </xdr:spPr>
    </xdr:pic>
    <xdr:clientData/>
  </xdr:twoCellAnchor>
  <xdr:oneCellAnchor>
    <xdr:from>
      <xdr:col>25</xdr:col>
      <xdr:colOff>533809</xdr:colOff>
      <xdr:row>8</xdr:row>
      <xdr:rowOff>69272</xdr:rowOff>
    </xdr:from>
    <xdr:ext cx="543803" cy="342786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5773809" y="1510145"/>
          <a:ext cx="54380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1600">
              <a:solidFill>
                <a:schemeClr val="bg1"/>
              </a:solidFill>
            </a:rPr>
            <a:t>Plan</a:t>
          </a:r>
          <a:endParaRPr lang="en-AU" sz="1600">
            <a:solidFill>
              <a:schemeClr val="bg1"/>
            </a:solidFill>
          </a:endParaRPr>
        </a:p>
      </xdr:txBody>
    </xdr:sp>
    <xdr:clientData/>
  </xdr:oneCellAnchor>
  <xdr:twoCellAnchor>
    <xdr:from>
      <xdr:col>25</xdr:col>
      <xdr:colOff>104318</xdr:colOff>
      <xdr:row>20</xdr:row>
      <xdr:rowOff>83127</xdr:rowOff>
    </xdr:from>
    <xdr:to>
      <xdr:col>27</xdr:col>
      <xdr:colOff>81458</xdr:colOff>
      <xdr:row>39</xdr:row>
      <xdr:rowOff>69272</xdr:rowOff>
    </xdr:to>
    <xdr:graphicFrame macro="">
      <xdr:nvGraphicFramePr>
        <xdr:cNvPr id="51" name="Wykres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25</xdr:col>
      <xdr:colOff>124691</xdr:colOff>
      <xdr:row>19</xdr:row>
      <xdr:rowOff>124690</xdr:rowOff>
    </xdr:from>
    <xdr:to>
      <xdr:col>25</xdr:col>
      <xdr:colOff>484691</xdr:colOff>
      <xdr:row>21</xdr:row>
      <xdr:rowOff>124472</xdr:rowOff>
    </xdr:to>
    <xdr:pic>
      <xdr:nvPicPr>
        <xdr:cNvPr id="53" name="Grafika 52" descr="Uścisk dłoni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4"/>
            </a:ext>
          </a:extLst>
        </a:blip>
        <a:stretch>
          <a:fillRect/>
        </a:stretch>
      </xdr:blipFill>
      <xdr:spPr>
        <a:xfrm>
          <a:off x="15364691" y="3546763"/>
          <a:ext cx="360000" cy="360000"/>
        </a:xfrm>
        <a:prstGeom prst="rect">
          <a:avLst/>
        </a:prstGeom>
      </xdr:spPr>
    </xdr:pic>
    <xdr:clientData/>
  </xdr:twoCellAnchor>
  <xdr:oneCellAnchor>
    <xdr:from>
      <xdr:col>25</xdr:col>
      <xdr:colOff>547664</xdr:colOff>
      <xdr:row>19</xdr:row>
      <xdr:rowOff>138545</xdr:rowOff>
    </xdr:from>
    <xdr:ext cx="1124603" cy="401782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5787664" y="3560618"/>
          <a:ext cx="1124603" cy="401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l-PL" sz="1600">
              <a:solidFill>
                <a:schemeClr val="bg1"/>
              </a:solidFill>
            </a:rPr>
            <a:t>Wykonanie</a:t>
          </a:r>
          <a:endParaRPr lang="en-AU" sz="160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7</xdr:row>
      <xdr:rowOff>0</xdr:rowOff>
    </xdr:from>
    <xdr:to>
      <xdr:col>8</xdr:col>
      <xdr:colOff>297180</xdr:colOff>
      <xdr:row>22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434340</xdr:colOff>
      <xdr:row>7</xdr:row>
      <xdr:rowOff>144780</xdr:rowOff>
    </xdr:from>
    <xdr:to>
      <xdr:col>5</xdr:col>
      <xdr:colOff>434340</xdr:colOff>
      <xdr:row>12</xdr:row>
      <xdr:rowOff>83820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Lata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a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19400" y="1424940"/>
              <a:ext cx="1828800" cy="8534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>
    <xdr:from>
      <xdr:col>2</xdr:col>
      <xdr:colOff>605790</xdr:colOff>
      <xdr:row>7</xdr:row>
      <xdr:rowOff>0</xdr:rowOff>
    </xdr:from>
    <xdr:to>
      <xdr:col>10</xdr:col>
      <xdr:colOff>300990</xdr:colOff>
      <xdr:row>22</xdr:row>
      <xdr:rowOff>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605790</xdr:colOff>
      <xdr:row>7</xdr:row>
      <xdr:rowOff>0</xdr:rowOff>
    </xdr:from>
    <xdr:to>
      <xdr:col>10</xdr:col>
      <xdr:colOff>300990</xdr:colOff>
      <xdr:row>22</xdr:row>
      <xdr:rowOff>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605790</xdr:colOff>
      <xdr:row>7</xdr:row>
      <xdr:rowOff>0</xdr:rowOff>
    </xdr:from>
    <xdr:to>
      <xdr:col>10</xdr:col>
      <xdr:colOff>300990</xdr:colOff>
      <xdr:row>22</xdr:row>
      <xdr:rowOff>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605790</xdr:colOff>
      <xdr:row>7</xdr:row>
      <xdr:rowOff>0</xdr:rowOff>
    </xdr:from>
    <xdr:to>
      <xdr:col>10</xdr:col>
      <xdr:colOff>300990</xdr:colOff>
      <xdr:row>22</xdr:row>
      <xdr:rowOff>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697230</xdr:colOff>
      <xdr:row>2</xdr:row>
      <xdr:rowOff>99060</xdr:rowOff>
    </xdr:from>
    <xdr:to>
      <xdr:col>8</xdr:col>
      <xdr:colOff>369570</xdr:colOff>
      <xdr:row>17</xdr:row>
      <xdr:rowOff>99060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</xdr:colOff>
      <xdr:row>7</xdr:row>
      <xdr:rowOff>0</xdr:rowOff>
    </xdr:from>
    <xdr:to>
      <xdr:col>8</xdr:col>
      <xdr:colOff>316230</xdr:colOff>
      <xdr:row>22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525780</xdr:colOff>
      <xdr:row>7</xdr:row>
      <xdr:rowOff>0</xdr:rowOff>
    </xdr:from>
    <xdr:to>
      <xdr:col>5</xdr:col>
      <xdr:colOff>502920</xdr:colOff>
      <xdr:row>22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4</xdr:col>
      <xdr:colOff>904999</xdr:colOff>
      <xdr:row>14</xdr:row>
      <xdr:rowOff>9835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430" y="57150"/>
          <a:ext cx="885949" cy="2299645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18</xdr:row>
      <xdr:rowOff>119063</xdr:rowOff>
    </xdr:from>
    <xdr:to>
      <xdr:col>4</xdr:col>
      <xdr:colOff>0</xdr:colOff>
      <xdr:row>25</xdr:row>
      <xdr:rowOff>123826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7</xdr:col>
          <xdr:colOff>438150</xdr:colOff>
          <xdr:row>12</xdr:row>
          <xdr:rowOff>38100</xdr:rowOff>
        </xdr:to>
        <xdr:sp macro="" textlink="">
          <xdr:nvSpPr>
            <xdr:cNvPr id="8193" name="Scroll Bar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18</xdr:row>
      <xdr:rowOff>123825</xdr:rowOff>
    </xdr:from>
    <xdr:to>
      <xdr:col>5</xdr:col>
      <xdr:colOff>0</xdr:colOff>
      <xdr:row>25</xdr:row>
      <xdr:rowOff>128588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18</xdr:row>
      <xdr:rowOff>123825</xdr:rowOff>
    </xdr:from>
    <xdr:to>
      <xdr:col>5</xdr:col>
      <xdr:colOff>1123950</xdr:colOff>
      <xdr:row>25</xdr:row>
      <xdr:rowOff>128588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9524</xdr:colOff>
      <xdr:row>18</xdr:row>
      <xdr:rowOff>123825</xdr:rowOff>
    </xdr:from>
    <xdr:to>
      <xdr:col>6</xdr:col>
      <xdr:colOff>1123949</xdr:colOff>
      <xdr:row>25</xdr:row>
      <xdr:rowOff>128588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18</xdr:row>
      <xdr:rowOff>123825</xdr:rowOff>
    </xdr:from>
    <xdr:to>
      <xdr:col>8</xdr:col>
      <xdr:colOff>0</xdr:colOff>
      <xdr:row>25</xdr:row>
      <xdr:rowOff>128588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657225</xdr:colOff>
      <xdr:row>2</xdr:row>
      <xdr:rowOff>142875</xdr:rowOff>
    </xdr:from>
    <xdr:to>
      <xdr:col>10</xdr:col>
      <xdr:colOff>257175</xdr:colOff>
      <xdr:row>9</xdr:row>
      <xdr:rowOff>76200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7202805" y="478155"/>
          <a:ext cx="2015490" cy="1106805"/>
        </a:xfrm>
        <a:prstGeom prst="left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l-PL" sz="1100"/>
            <a:t>Zmien miesiąc a zobaczysz jak się rozwinę :)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28575</xdr:rowOff>
    </xdr:from>
    <xdr:to>
      <xdr:col>9</xdr:col>
      <xdr:colOff>57274</xdr:colOff>
      <xdr:row>14</xdr:row>
      <xdr:rowOff>95576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1640" y="28575"/>
          <a:ext cx="895474" cy="2520641"/>
        </a:xfrm>
        <a:prstGeom prst="rect">
          <a:avLst/>
        </a:prstGeom>
      </xdr:spPr>
    </xdr:pic>
    <xdr:clientData/>
  </xdr:twoCellAnchor>
  <xdr:twoCellAnchor editAs="oneCell">
    <xdr:from>
      <xdr:col>17</xdr:col>
      <xdr:colOff>133350</xdr:colOff>
      <xdr:row>0</xdr:row>
      <xdr:rowOff>38100</xdr:rowOff>
    </xdr:from>
    <xdr:to>
      <xdr:col>18</xdr:col>
      <xdr:colOff>409699</xdr:colOff>
      <xdr:row>13</xdr:row>
      <xdr:rowOff>152710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6030" y="38100"/>
          <a:ext cx="901189" cy="23929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19050</xdr:rowOff>
    </xdr:from>
    <xdr:to>
      <xdr:col>7</xdr:col>
      <xdr:colOff>285749</xdr:colOff>
      <xdr:row>8</xdr:row>
      <xdr:rowOff>71437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a zamówienia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a zamówien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47825" y="19050"/>
              <a:ext cx="3333750" cy="1447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Oś czasu: działa w programie Excel 2013 lub nowszym. Nie przenoś ani nie zmieniaj rozmiaru.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304800</xdr:colOff>
      <xdr:row>4</xdr:row>
      <xdr:rowOff>142875</xdr:rowOff>
    </xdr:from>
    <xdr:to>
      <xdr:col>15</xdr:col>
      <xdr:colOff>917121</xdr:colOff>
      <xdr:row>19</xdr:row>
      <xdr:rowOff>95251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przedawca">
              <a:extLst>
                <a:ext uri="{FF2B5EF4-FFF2-40B4-BE49-F238E27FC236}">
                  <a16:creationId xmlns:a16="http://schemas.microsoft.com/office/drawing/2014/main" id="{00000000-0008-0000-08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przedawc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58225" y="828675"/>
              <a:ext cx="183152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304800</xdr:colOff>
      <xdr:row>4</xdr:row>
      <xdr:rowOff>142875</xdr:rowOff>
    </xdr:from>
    <xdr:to>
      <xdr:col>10</xdr:col>
      <xdr:colOff>304801</xdr:colOff>
      <xdr:row>19</xdr:row>
      <xdr:rowOff>95251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ostawca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ostawc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00625" y="8286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304800</xdr:colOff>
      <xdr:row>4</xdr:row>
      <xdr:rowOff>142875</xdr:rowOff>
    </xdr:from>
    <xdr:to>
      <xdr:col>13</xdr:col>
      <xdr:colOff>304799</xdr:colOff>
      <xdr:row>19</xdr:row>
      <xdr:rowOff>95251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Państwo">
              <a:extLst>
                <a:ext uri="{FF2B5EF4-FFF2-40B4-BE49-F238E27FC236}">
                  <a16:creationId xmlns:a16="http://schemas.microsoft.com/office/drawing/2014/main" id="{00000000-0008-0000-08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ństw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29425" y="8286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>
    <xdr:from>
      <xdr:col>7</xdr:col>
      <xdr:colOff>295274</xdr:colOff>
      <xdr:row>19</xdr:row>
      <xdr:rowOff>103093</xdr:rowOff>
    </xdr:from>
    <xdr:to>
      <xdr:col>15</xdr:col>
      <xdr:colOff>911679</xdr:colOff>
      <xdr:row>37</xdr:row>
      <xdr:rowOff>22412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9604</xdr:colOff>
      <xdr:row>4</xdr:row>
      <xdr:rowOff>136391</xdr:rowOff>
    </xdr:from>
    <xdr:to>
      <xdr:col>24</xdr:col>
      <xdr:colOff>146469</xdr:colOff>
      <xdr:row>23</xdr:row>
      <xdr:rowOff>24395</xdr:rowOff>
    </xdr:to>
    <xdr:grpSp>
      <xdr:nvGrpSpPr>
        <xdr:cNvPr id="7" name="Grupa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pSpPr/>
      </xdr:nvGrpSpPr>
      <xdr:grpSpPr>
        <a:xfrm>
          <a:off x="10134679" y="812666"/>
          <a:ext cx="4861265" cy="2964579"/>
          <a:chOff x="10069809" y="564493"/>
          <a:chExt cx="4697336" cy="2743200"/>
        </a:xfrm>
      </xdr:grpSpPr>
      <xdr:graphicFrame macro="">
        <xdr:nvGraphicFramePr>
          <xdr:cNvPr id="8" name="Wykres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GraphicFramePr/>
        </xdr:nvGraphicFramePr>
        <xdr:xfrm>
          <a:off x="10069809" y="564493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1" name="Check Box 7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800-000001280000}"/>
                  </a:ext>
                </a:extLst>
              </xdr:cNvPr>
              <xdr:cNvSpPr/>
            </xdr:nvSpPr>
            <xdr:spPr bwMode="auto">
              <a:xfrm>
                <a:off x="14380218" y="2627809"/>
                <a:ext cx="313765" cy="3204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2" name="Check Box 8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800-000002280000}"/>
                  </a:ext>
                </a:extLst>
              </xdr:cNvPr>
              <xdr:cNvSpPr/>
            </xdr:nvSpPr>
            <xdr:spPr bwMode="auto">
              <a:xfrm>
                <a:off x="14374615" y="2193455"/>
                <a:ext cx="319368" cy="3232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3" name="Check Box 9" hidden="1">
                <a:extLst>
                  <a:ext uri="{63B3BB69-23CF-44E3-9099-C40C66FF867C}">
                    <a14:compatExt spid="_x0000_s10243"/>
                  </a:ext>
                  <a:ext uri="{FF2B5EF4-FFF2-40B4-BE49-F238E27FC236}">
                    <a16:creationId xmlns:a16="http://schemas.microsoft.com/office/drawing/2014/main" id="{00000000-0008-0000-0800-000003280000}"/>
                  </a:ext>
                </a:extLst>
              </xdr:cNvPr>
              <xdr:cNvSpPr/>
            </xdr:nvSpPr>
            <xdr:spPr bwMode="auto">
              <a:xfrm>
                <a:off x="14363947" y="1530159"/>
                <a:ext cx="403198" cy="3232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4" name="Check Box 10" hidden="1">
                <a:extLst>
                  <a:ext uri="{63B3BB69-23CF-44E3-9099-C40C66FF867C}">
                    <a14:compatExt spid="_x0000_s10244"/>
                  </a:ext>
                  <a:ext uri="{FF2B5EF4-FFF2-40B4-BE49-F238E27FC236}">
                    <a16:creationId xmlns:a16="http://schemas.microsoft.com/office/drawing/2014/main" id="{00000000-0008-0000-0800-000004280000}"/>
                  </a:ext>
                </a:extLst>
              </xdr:cNvPr>
              <xdr:cNvSpPr/>
            </xdr:nvSpPr>
            <xdr:spPr bwMode="auto">
              <a:xfrm>
                <a:off x="14361168" y="1861916"/>
                <a:ext cx="323850" cy="3232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5" name="Check Box 11" hidden="1">
                <a:extLst>
                  <a:ext uri="{63B3BB69-23CF-44E3-9099-C40C66FF867C}">
                    <a14:compatExt spid="_x0000_s10245"/>
                  </a:ext>
                  <a:ext uri="{FF2B5EF4-FFF2-40B4-BE49-F238E27FC236}">
                    <a16:creationId xmlns:a16="http://schemas.microsoft.com/office/drawing/2014/main" id="{00000000-0008-0000-0800-000005280000}"/>
                  </a:ext>
                </a:extLst>
              </xdr:cNvPr>
              <xdr:cNvSpPr/>
            </xdr:nvSpPr>
            <xdr:spPr bwMode="auto">
              <a:xfrm>
                <a:off x="14356686" y="1103868"/>
                <a:ext cx="319368" cy="3232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0</xdr:row>
          <xdr:rowOff>19050</xdr:rowOff>
        </xdr:from>
        <xdr:to>
          <xdr:col>24</xdr:col>
          <xdr:colOff>9525</xdr:colOff>
          <xdr:row>4</xdr:row>
          <xdr:rowOff>33337</xdr:rowOff>
        </xdr:to>
        <xdr:sp macro="" textlink="">
          <xdr:nvSpPr>
            <xdr:cNvPr id="10246" name="Drop Down 13" descr="Wybierz walutę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0</xdr:row>
          <xdr:rowOff>9525</xdr:rowOff>
        </xdr:from>
        <xdr:to>
          <xdr:col>9</xdr:col>
          <xdr:colOff>161925</xdr:colOff>
          <xdr:row>1</xdr:row>
          <xdr:rowOff>9525</xdr:rowOff>
        </xdr:to>
        <xdr:pic>
          <xdr:nvPicPr>
            <xdr:cNvPr id="15" name="Obraz 14">
              <a:extLst>
                <a:ext uri="{FF2B5EF4-FFF2-40B4-BE49-F238E27FC236}">
                  <a16:creationId xmlns:a16="http://schemas.microsoft.com/office/drawing/2014/main" id="{00000000-0008-0000-08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6" spid="_x0000_s1025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036820" y="9525"/>
              <a:ext cx="1038225" cy="16764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0</xdr:col>
      <xdr:colOff>142875</xdr:colOff>
      <xdr:row>10</xdr:row>
      <xdr:rowOff>142875</xdr:rowOff>
    </xdr:from>
    <xdr:to>
      <xdr:col>1</xdr:col>
      <xdr:colOff>523875</xdr:colOff>
      <xdr:row>22</xdr:row>
      <xdr:rowOff>130969</xdr:rowOff>
    </xdr:to>
    <xdr:sp macro="" textlink="">
      <xdr:nvSpPr>
        <xdr:cNvPr id="16" name="Strzałka w prawo 13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142875" y="1819275"/>
          <a:ext cx="1417320" cy="199977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2000"/>
        </a:p>
        <a:p>
          <a:pPr algn="l"/>
          <a:r>
            <a:rPr lang="pl-PL" sz="2000"/>
            <a:t>% planu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1070113</xdr:colOff>
      <xdr:row>4</xdr:row>
      <xdr:rowOff>178904</xdr:rowOff>
    </xdr:from>
    <xdr:to>
      <xdr:col>8</xdr:col>
      <xdr:colOff>82826</xdr:colOff>
      <xdr:row>24</xdr:row>
      <xdr:rowOff>139148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Wykres 3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75663" y="940904"/>
              <a:ext cx="4422913" cy="281774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eusz\projekty\iexcel\webinar\31funkcj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duexcel\wizualizacja\lekcje\wideo\Dashboardy\cwiczenia\DA1_wprowadze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zynamy"/>
      <sheetName val="spis funkcji"/>
      <sheetName val="Zad1"/>
      <sheetName val="Zad2"/>
      <sheetName val="Zad3"/>
      <sheetName val="Zad4"/>
      <sheetName val="Zad5"/>
      <sheetName val="Zad6"/>
      <sheetName val="Zad7"/>
      <sheetName val="Zad8"/>
      <sheetName val="Zad9"/>
      <sheetName val="Zad10"/>
      <sheetName val="Zad11"/>
      <sheetName val="Zad12"/>
      <sheetName val="Zad13"/>
      <sheetName val="Zad14"/>
      <sheetName val="Zad15"/>
      <sheetName val="Zad16"/>
      <sheetName val="Zad17"/>
      <sheetName val="Zad18"/>
      <sheetName val="Zad19"/>
      <sheetName val="Zad20"/>
      <sheetName val="Zad21"/>
      <sheetName val="Zad22"/>
      <sheetName val="Zad23"/>
      <sheetName val="Zad24"/>
      <sheetName val="Zad25"/>
      <sheetName val="Zad26"/>
      <sheetName val="Zad27"/>
      <sheetName val="Zad28"/>
      <sheetName val="Zad29"/>
      <sheetName val="Zad30"/>
      <sheetName val="Zad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A4" t="str">
            <v>Styczeń</v>
          </cell>
        </row>
        <row r="5">
          <cell r="A5" t="str">
            <v>Luty</v>
          </cell>
        </row>
        <row r="6">
          <cell r="A6" t="str">
            <v>Marzec</v>
          </cell>
        </row>
        <row r="7">
          <cell r="A7" t="str">
            <v>Kwiecień</v>
          </cell>
        </row>
        <row r="8">
          <cell r="A8" t="str">
            <v>Maj</v>
          </cell>
        </row>
        <row r="9">
          <cell r="A9" t="str">
            <v>Czerwiec</v>
          </cell>
        </row>
        <row r="10">
          <cell r="A10" t="str">
            <v>Lipiec</v>
          </cell>
        </row>
        <row r="11">
          <cell r="A11" t="str">
            <v>Sierpień</v>
          </cell>
        </row>
        <row r="12">
          <cell r="A12" t="str">
            <v>Wrzesień</v>
          </cell>
        </row>
        <row r="13">
          <cell r="A13" t="str">
            <v>Październik</v>
          </cell>
        </row>
        <row r="14">
          <cell r="A14" t="str">
            <v>Listopad</v>
          </cell>
        </row>
        <row r="15">
          <cell r="A15" t="str">
            <v>Grudzień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ashboard"/>
      <sheetName val="Waluty"/>
      <sheetName val="Arkusz9"/>
      <sheetName val="Arkusz10"/>
      <sheetName val="Arkusz11"/>
      <sheetName val="Dane źródłowe"/>
      <sheetName val="Arkusz1"/>
      <sheetName val="Zadanie2"/>
      <sheetName val="Zadanie3"/>
      <sheetName val="Zadanie4"/>
    </sheetNames>
    <sheetDataSet>
      <sheetData sheetId="0" refreshError="1"/>
      <sheetData sheetId="1" refreshError="1"/>
      <sheetData sheetId="2">
        <row r="2">
          <cell r="B2">
            <v>4.4000000000000004</v>
          </cell>
        </row>
        <row r="3">
          <cell r="B3">
            <v>3.9</v>
          </cell>
        </row>
      </sheetData>
      <sheetData sheetId="3" refreshError="1"/>
      <sheetData sheetId="4">
        <row r="3">
          <cell r="A3" t="str">
            <v>Etykiety wierszy</v>
          </cell>
          <cell r="B3" t="str">
            <v>Suma z Kwota</v>
          </cell>
        </row>
        <row r="4">
          <cell r="A4" t="str">
            <v>2005</v>
          </cell>
          <cell r="B4">
            <v>608846.75999999989</v>
          </cell>
        </row>
        <row r="5">
          <cell r="A5" t="str">
            <v>2006</v>
          </cell>
          <cell r="B5">
            <v>9500</v>
          </cell>
        </row>
        <row r="6">
          <cell r="A6" t="str">
            <v>2007</v>
          </cell>
          <cell r="B6">
            <v>23425</v>
          </cell>
        </row>
        <row r="7">
          <cell r="A7" t="str">
            <v>2008</v>
          </cell>
          <cell r="B7">
            <v>32</v>
          </cell>
        </row>
        <row r="8">
          <cell r="A8" t="str">
            <v>2009</v>
          </cell>
          <cell r="B8">
            <v>26322</v>
          </cell>
        </row>
        <row r="9">
          <cell r="A9" t="str">
            <v>Suma końcowa</v>
          </cell>
          <cell r="B9">
            <v>668125.75999999989</v>
          </cell>
        </row>
      </sheetData>
      <sheetData sheetId="5">
        <row r="3">
          <cell r="E3" t="str">
            <v>Rok</v>
          </cell>
        </row>
        <row r="4">
          <cell r="A4" t="str">
            <v>2005</v>
          </cell>
          <cell r="E4">
            <v>1529.7657286432159</v>
          </cell>
        </row>
        <row r="5">
          <cell r="A5" t="str">
            <v>2006</v>
          </cell>
          <cell r="E5">
            <v>9500</v>
          </cell>
        </row>
        <row r="6">
          <cell r="A6" t="str">
            <v>2007</v>
          </cell>
          <cell r="E6">
            <v>23425</v>
          </cell>
        </row>
        <row r="7">
          <cell r="A7" t="str">
            <v>2008</v>
          </cell>
          <cell r="E7">
            <v>32</v>
          </cell>
        </row>
        <row r="8">
          <cell r="A8" t="str">
            <v>2009</v>
          </cell>
          <cell r="E8">
            <v>26322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eduexcel\wizualizacja\lekcje\wideo\Dashboardy\cwiczenia\DA1_wprowadzeni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ik" refreshedDate="43501.78841458333" createdVersion="6" refreshedVersion="6" minRefreshableVersion="3" recordCount="109" xr:uid="{7BCE56D0-6B54-40BC-AE73-A7B5148034E4}">
  <cacheSource type="worksheet">
    <worksheetSource ref="A1:J110" sheet="Dane"/>
  </cacheSource>
  <cacheFields count="10">
    <cacheField name="Order Number" numFmtId="0">
      <sharedItems containsSemiMixedTypes="0" containsString="0" containsNumber="1" containsInteger="1" minValue="692" maxValue="931"/>
    </cacheField>
    <cacheField name="Order Status" numFmtId="0">
      <sharedItems/>
    </cacheField>
    <cacheField name="Order Date" numFmtId="22">
      <sharedItems containsSemiMixedTypes="0" containsNonDate="0" containsDate="1" containsString="0" minDate="2016-10-25T12:26:00" maxDate="2016-11-08T18:39:00"/>
    </cacheField>
    <cacheField name="Zip (Billing)" numFmtId="0">
      <sharedItems containsMixedTypes="1" containsNumber="1" containsInteger="1" minValue="-5" maxValue="-5"/>
    </cacheField>
    <cacheField name="Email (Billing)" numFmtId="0">
      <sharedItems/>
    </cacheField>
    <cacheField name="First Name (Shipping)" numFmtId="0">
      <sharedItems/>
    </cacheField>
    <cacheField name="Zip (Shipping)" numFmtId="0">
      <sharedItems containsMixedTypes="1" containsNumber="1" containsInteger="1" minValue="-5" maxValue="-5"/>
    </cacheField>
    <cacheField name="Item # #1" numFmtId="0">
      <sharedItems containsSemiMixedTypes="0" containsString="0" containsNumber="1" containsInteger="1" minValue="1" maxValue="1"/>
    </cacheField>
    <cacheField name="SKU #1" numFmtId="0">
      <sharedItems/>
    </cacheField>
    <cacheField name="Item Cost #1" numFmtId="0">
      <sharedItems containsSemiMixedTypes="0" containsString="0" containsNumber="1" minValue="0.81" maxValue="80.489999999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ik" refreshedDate="43502.714483680553" createdVersion="6" refreshedVersion="6" minRefreshableVersion="3" recordCount="557" xr:uid="{FE03CE1B-3D51-4501-A0C8-7D03F14994B3}">
  <cacheSource type="worksheet">
    <worksheetSource name="Tabela2"/>
  </cacheSource>
  <cacheFields count="13">
    <cacheField name="Order Number" numFmtId="0">
      <sharedItems containsString="0" containsBlank="1" containsNumber="1" containsInteger="1" minValue="692" maxValue="1462"/>
    </cacheField>
    <cacheField name="Order Status" numFmtId="0">
      <sharedItems containsBlank="1" count="3">
        <s v="Zrealizowane"/>
        <s v="Anulowane"/>
        <m/>
      </sharedItems>
    </cacheField>
    <cacheField name="Order Date" numFmtId="22">
      <sharedItems containsNonDate="0" containsDate="1" containsString="0" containsBlank="1" minDate="2016-10-25T12:26:00" maxDate="2018-11-08T17:16:00" count="469">
        <d v="2016-10-25T12:26:00"/>
        <d v="2016-10-25T12:29:00"/>
        <d v="2016-10-25T13:35:00"/>
        <d v="2016-11-07T11:42:00"/>
        <d v="2016-11-07T13:19:00"/>
        <d v="2016-11-07T13:25:00"/>
        <d v="2016-11-07T13:31:00"/>
        <d v="2016-11-07T15:16:00"/>
        <d v="2016-11-07T16:56:00"/>
        <d v="2016-11-07T18:25:00"/>
        <d v="2016-11-07T18:36:00"/>
        <d v="2016-11-08T10:26:00"/>
        <d v="2016-11-08T10:27:00"/>
        <d v="2016-11-08T10:28:00"/>
        <d v="2016-11-08T10:31:00"/>
        <d v="2016-11-08T11:39:00"/>
        <d v="2016-11-08T10:32:00"/>
        <d v="2016-11-08T10:35:00"/>
        <d v="2016-11-08T10:37:00"/>
        <d v="2016-11-08T10:38:00"/>
        <d v="2016-11-08T10:39:00"/>
        <d v="2016-11-08T10:41:00"/>
        <d v="2016-11-08T10:42:00"/>
        <d v="2016-11-08T10:44:00"/>
        <d v="2016-11-08T12:39:00"/>
        <d v="2016-11-08T10:46:00"/>
        <d v="2016-11-08T10:49:00"/>
        <d v="2016-11-08T10:52:00"/>
        <d v="2016-11-08T10:53:00"/>
        <d v="2016-11-08T10:54:00"/>
        <d v="2016-11-08T11:02:00"/>
        <d v="2016-11-08T11:00:00"/>
        <d v="2016-11-08T11:03:00"/>
        <d v="2016-11-08T11:04:00"/>
        <d v="2016-11-08T11:09:00"/>
        <d v="2016-11-08T11:19:00"/>
        <d v="2016-11-08T11:26:00"/>
        <d v="2016-11-08T11:31:00"/>
        <d v="2016-11-08T11:32:00"/>
        <d v="2016-11-08T11:38:00"/>
        <d v="2016-11-08T13:39:00"/>
        <d v="2016-11-08T11:51:00"/>
        <d v="2016-11-08T11:56:00"/>
        <d v="2016-11-08T12:06:00"/>
        <d v="2016-11-08T12:16:00"/>
        <d v="2016-11-08T12:14:00"/>
        <d v="2016-11-08T12:17:00"/>
        <d v="2016-11-08T12:25:00"/>
        <d v="2016-11-08T12:27:00"/>
        <d v="2016-11-08T12:41:00"/>
        <d v="2016-11-08T12:51:00"/>
        <d v="2016-11-08T12:53:00"/>
        <d v="2016-11-08T13:03:00"/>
        <d v="2016-11-08T13:11:00"/>
        <d v="2016-11-08T14:39:00"/>
        <d v="2016-11-08T13:29:00"/>
        <d v="2016-11-08T13:43:00"/>
        <d v="2016-11-08T14:26:00"/>
        <d v="2016-11-08T14:23:00"/>
        <d v="2016-11-08T14:06:00"/>
        <d v="2016-11-08T14:05:00"/>
        <d v="2016-11-08T14:08:00"/>
        <d v="2016-11-08T14:09:00"/>
        <d v="2016-11-08T14:12:00"/>
        <d v="2016-11-08T14:18:00"/>
        <d v="2016-11-08T15:39:00"/>
        <d v="2016-11-08T14:30:00"/>
        <d v="2016-11-08T14:32:00"/>
        <d v="2016-11-08T14:35:00"/>
        <d v="2016-11-08T14:44:00"/>
        <d v="2016-11-08T14:49:00"/>
        <d v="2016-11-08T14:56:00"/>
        <d v="2016-11-08T14:57:00"/>
        <d v="2016-11-08T15:06:00"/>
        <d v="2016-11-08T15:34:00"/>
        <d v="2016-11-08T15:30:00"/>
        <d v="2016-11-08T15:32:00"/>
        <d v="2016-11-08T15:37:00"/>
        <d v="2016-11-08T15:40:00"/>
        <d v="2016-11-08T15:47:00"/>
        <d v="2016-11-08T15:50:00"/>
        <d v="2017-11-08T17:39:00"/>
        <d v="2016-11-08T16:12:00"/>
        <d v="2016-11-08T16:16:00"/>
        <d v="2016-11-08T16:22:00"/>
        <d v="2016-11-08T16:26:00"/>
        <d v="2016-11-08T16:38:00"/>
        <d v="2016-11-08T18:39:00"/>
        <d v="2016-11-08T16:58:00"/>
        <d v="2016-11-08T17:14:00"/>
        <d v="2016-11-08T17:13:00"/>
        <d v="2018-11-08T17:16:00"/>
        <m/>
        <d v="2016-11-08T17:29:00"/>
        <d v="2016-11-08T17:31:00"/>
        <d v="2016-11-08T17:33:00"/>
        <d v="2016-11-08T17:37:00"/>
        <d v="2016-11-08T17:39:00"/>
        <d v="2016-11-08T19:40:00"/>
        <d v="2016-11-08T17:57:00"/>
        <d v="2016-11-08T18:20:00"/>
        <d v="2016-11-08T18:23:00"/>
        <d v="2016-11-08T18:24:00"/>
        <d v="2016-11-08T18:29:00"/>
        <d v="2016-11-08T18:32:00"/>
        <d v="2016-11-08T18:41:00"/>
        <d v="2016-11-08T18:44:00"/>
        <d v="2016-11-08T20:40:00"/>
        <d v="2016-11-08T18:53:00"/>
        <d v="2016-11-08T18:57:00"/>
        <d v="2016-11-08T18:59:00"/>
        <d v="2016-11-08T19:07:00"/>
        <d v="2016-11-08T19:21:00"/>
        <d v="2016-11-08T19:30:00"/>
        <d v="2016-11-08T19:36:00"/>
        <d v="2016-11-08T19:38:00"/>
        <d v="2016-11-08T19:49:00"/>
        <d v="2016-11-08T19:54:00"/>
        <d v="2016-11-08T20:09:00"/>
        <d v="2016-11-08T20:17:00"/>
        <d v="2016-11-08T20:33:00"/>
        <d v="2016-11-08T20:34:00"/>
        <d v="2016-11-08T20:35:00"/>
        <d v="2016-11-08T20:42:00"/>
        <d v="2016-11-08T20:44:00"/>
        <d v="2016-11-08T20:47:00"/>
        <d v="2016-11-08T20:48:00"/>
        <d v="2016-11-08T20:54:00"/>
        <d v="2016-11-08T21:04:00"/>
        <d v="2016-11-08T21:12:00"/>
        <d v="2016-11-08T21:07:00"/>
        <d v="2016-11-08T21:11:00"/>
        <d v="2016-11-08T21:15:00"/>
        <d v="2016-11-08T21:17:00"/>
        <d v="2016-11-08T21:42:00"/>
        <d v="2016-11-08T21:20:00"/>
        <d v="2016-11-08T21:24:00"/>
        <d v="2016-11-08T21:23:00"/>
        <d v="2016-11-08T21:32:00"/>
        <d v="2016-11-08T22:40:00"/>
        <d v="2016-11-08T21:49:00"/>
        <d v="2016-11-08T21:47:00"/>
        <d v="2016-11-08T21:57:00"/>
        <d v="2016-11-08T21:58:00"/>
        <d v="2016-11-08T21:59:00"/>
        <d v="2016-11-08T22:30:00"/>
        <d v="2016-11-08T22:14:00"/>
        <d v="2016-11-08T22:48:00"/>
        <d v="2016-11-08T22:27:00"/>
        <d v="2016-11-08T22:35:00"/>
        <d v="2016-11-08T22:52:00"/>
        <d v="2016-11-08T22:53:00"/>
        <d v="2016-11-08T23:03:00"/>
        <d v="2016-11-08T23:21:00"/>
        <d v="2016-11-08T23:34:00"/>
        <d v="2016-11-08T23:35:00"/>
        <d v="2016-11-08T23:51:00"/>
        <d v="2016-11-09T01:48:00"/>
        <d v="2016-11-09T01:16:00"/>
        <d v="2016-11-09T02:45:00"/>
        <d v="2016-11-09T06:30:00"/>
        <d v="2016-11-09T06:35:00"/>
        <d v="2016-11-09T07:17:00"/>
        <d v="2016-11-09T08:18:00"/>
        <d v="2016-11-09T08:02:00"/>
        <d v="2016-11-09T08:17:00"/>
        <d v="2016-11-09T08:21:00"/>
        <d v="2016-11-09T08:55:00"/>
        <d v="2016-11-09T09:30:00"/>
        <d v="2016-11-09T10:11:00"/>
        <d v="2016-11-09T10:12:00"/>
        <d v="2016-11-09T10:35:00"/>
        <d v="2016-11-09T10:51:00"/>
        <d v="2016-11-09T12:34:00"/>
        <d v="2016-11-09T11:12:00"/>
        <d v="2016-11-09T11:20:00"/>
        <d v="2016-11-09T11:51:00"/>
        <d v="2016-11-09T12:12:00"/>
        <d v="2016-11-09T12:41:00"/>
        <d v="2016-11-09T12:47:00"/>
        <d v="2016-11-09T12:53:00"/>
        <d v="2016-11-09T13:49:00"/>
        <d v="2016-11-09T14:36:00"/>
        <d v="2016-11-09T14:38:00"/>
        <d v="2016-11-09T14:41:00"/>
        <d v="2016-11-09T15:04:00"/>
        <d v="2016-11-09T15:27:00"/>
        <d v="2016-11-09T15:50:00"/>
        <d v="2016-11-09T16:05:00"/>
        <d v="2016-11-09T16:26:00"/>
        <d v="2016-11-09T16:39:00"/>
        <d v="2016-11-09T18:37:00"/>
        <d v="2016-11-09T16:53:00"/>
        <d v="2016-11-09T17:04:00"/>
        <d v="2016-11-09T17:03:00"/>
        <d v="2016-11-09T17:12:00"/>
        <d v="2016-11-09T17:50:00"/>
        <d v="2016-11-09T17:55:00"/>
        <d v="2016-11-09T18:09:00"/>
        <d v="2016-11-09T18:12:00"/>
        <d v="2016-11-09T18:27:00"/>
        <d v="2016-11-09T18:58:00"/>
        <d v="2016-11-09T19:08:00"/>
        <d v="2016-11-09T19:17:00"/>
        <d v="2016-11-09T20:57:00"/>
        <d v="2016-11-09T20:58:00"/>
        <d v="2016-11-09T21:02:00"/>
        <d v="2016-11-09T21:47:00"/>
        <d v="2016-11-09T21:50:00"/>
        <d v="2016-11-09T22:35:00"/>
        <d v="2016-11-09T23:53:00"/>
        <d v="2016-11-17T18:05:00"/>
        <d v="2016-11-17T18:46:00"/>
        <d v="2016-11-17T23:45:00"/>
        <d v="2016-11-18T06:15:00"/>
        <d v="2016-11-18T15:26:00"/>
        <d v="2016-11-25T14:01:00"/>
        <d v="2016-11-25T15:53:00"/>
        <d v="2016-11-25T20:43:00"/>
        <d v="2016-11-25T19:34:00"/>
        <d v="2016-11-25T19:36:00"/>
        <d v="2016-11-25T21:05:00"/>
        <d v="2016-11-25T21:19:00"/>
        <d v="2016-11-25T22:56:00"/>
        <d v="2016-11-26T00:27:00"/>
        <d v="2016-11-26T08:39:00"/>
        <d v="2016-11-26T09:55:00"/>
        <d v="2016-11-26T18:47:00"/>
        <d v="2016-11-26T22:04:00"/>
        <d v="2016-11-29T16:59:00"/>
        <d v="2016-11-29T23:33:00"/>
        <d v="2016-12-05T18:52:00"/>
        <d v="2016-12-05T18:53:00"/>
        <d v="2016-12-05T18:54:00"/>
        <d v="2016-12-05T18:55:00"/>
        <d v="2016-12-06T18:51:00"/>
        <d v="2016-12-06T21:51:00"/>
        <d v="2016-12-06T23:36:00"/>
        <d v="2016-12-06T23:44:00"/>
        <d v="2016-12-07T09:10:00"/>
        <d v="2016-12-07T11:24:00"/>
        <d v="2016-12-07T11:40:00"/>
        <d v="2016-12-07T11:55:00"/>
        <d v="2016-12-14T08:52:00"/>
        <d v="2016-12-14T10:05:00"/>
        <d v="2016-12-14T10:09:00"/>
        <d v="2016-12-14T10:11:00"/>
        <d v="2016-12-14T11:45:00"/>
        <d v="2016-12-14T10:21:00"/>
        <d v="2016-12-14T10:18:00"/>
        <d v="2016-12-14T10:20:00"/>
        <d v="2016-12-14T10:23:00"/>
        <d v="2016-12-14T10:22:00"/>
        <d v="2016-12-14T10:25:00"/>
        <d v="2016-12-14T10:26:00"/>
        <d v="2016-12-14T10:28:00"/>
        <d v="2016-12-14T10:31:00"/>
        <d v="2016-12-14T10:37:00"/>
        <d v="2016-12-14T10:33:00"/>
        <d v="2016-12-14T11:04:00"/>
        <d v="2016-12-14T10:38:00"/>
        <d v="2016-12-14T10:42:00"/>
        <d v="2016-12-14T10:43:00"/>
        <d v="2016-12-14T10:46:00"/>
        <d v="2016-12-14T10:47:00"/>
        <d v="2016-12-14T12:45:00"/>
        <d v="2016-12-14T10:54:00"/>
        <d v="2016-12-14T10:53:00"/>
        <d v="2016-12-14T10:56:00"/>
        <d v="2016-12-14T11:00:00"/>
        <d v="2016-12-14T11:02:00"/>
        <d v="2016-12-14T11:07:00"/>
        <d v="2016-12-14T11:08:00"/>
        <d v="2016-12-14T11:24:00"/>
        <d v="2016-12-14T11:14:00"/>
        <d v="2016-12-14T11:16:00"/>
        <d v="2016-12-14T11:18:00"/>
        <d v="2016-12-14T11:20:00"/>
        <d v="2016-12-14T11:21:00"/>
        <d v="2016-12-14T11:32:00"/>
        <d v="2016-12-14T11:25:00"/>
        <d v="2016-12-14T11:26:00"/>
        <d v="2016-12-14T11:27:00"/>
        <d v="2016-12-14T11:30:00"/>
        <d v="2016-12-14T11:57:00"/>
        <d v="2016-12-14T11:35:00"/>
        <d v="2016-12-14T11:36:00"/>
        <d v="2016-12-14T11:42:00"/>
        <d v="2016-12-14T11:49:00"/>
        <d v="2016-12-14T12:37:00"/>
        <d v="2016-12-14T11:58:00"/>
        <d v="2016-12-14T12:03:00"/>
        <d v="2016-12-14T12:34:00"/>
        <d v="2016-12-14T12:06:00"/>
        <d v="2016-12-14T12:07:00"/>
        <d v="2016-12-14T12:11:00"/>
        <d v="2016-12-14T12:09:00"/>
        <d v="2016-12-14T12:15:00"/>
        <d v="2016-12-14T12:19:00"/>
        <d v="2016-12-14T12:21:00"/>
        <d v="2016-12-14T12:41:00"/>
        <d v="2016-12-14T12:57:00"/>
        <d v="2016-12-14T14:46:00"/>
        <d v="2016-12-14T13:08:00"/>
        <d v="2016-12-14T13:16:00"/>
        <d v="2016-12-14T13:28:00"/>
        <d v="2016-12-14T13:29:00"/>
        <d v="2016-12-14T13:32:00"/>
        <d v="2016-12-14T13:38:00"/>
        <d v="2016-12-14T13:40:00"/>
        <d v="2016-12-14T13:46:00"/>
        <d v="2016-12-14T14:10:00"/>
        <d v="2016-12-14T15:47:00"/>
        <d v="2016-12-14T14:22:00"/>
        <d v="2016-12-14T14:23:00"/>
        <d v="2016-12-14T14:26:00"/>
        <d v="2016-12-14T14:32:00"/>
        <d v="2016-12-14T14:51:00"/>
        <d v="2016-12-14T14:54:00"/>
        <d v="2016-12-14T15:39:00"/>
        <d v="2016-12-14T15:24:00"/>
        <d v="2016-12-14T15:28:00"/>
        <d v="2016-12-14T15:36:00"/>
        <d v="2016-12-14T15:42:00"/>
        <d v="2016-12-14T15:54:00"/>
        <d v="2016-12-14T15:55:00"/>
        <d v="2016-12-14T17:48:00"/>
        <d v="2016-12-14T16:04:00"/>
        <d v="2016-12-14T16:01:00"/>
        <d v="2016-12-14T16:03:00"/>
        <d v="2016-12-14T16:06:00"/>
        <d v="2016-12-14T16:11:00"/>
        <d v="2016-12-14T16:19:00"/>
        <d v="2016-12-14T16:35:00"/>
        <d v="2016-12-14T16:51:00"/>
        <d v="2016-12-14T18:48:00"/>
        <d v="2016-12-14T17:02:00"/>
        <d v="2016-12-14T17:10:00"/>
        <d v="2016-12-14T17:13:00"/>
        <d v="2016-12-14T17:18:00"/>
        <d v="2016-12-14T17:37:00"/>
        <d v="2016-12-14T17:53:00"/>
        <d v="2016-12-14T17:51:00"/>
        <d v="2016-12-14T17:57:00"/>
        <d v="2016-12-14T18:20:00"/>
        <d v="2016-12-14T18:21:00"/>
        <d v="2016-12-14T18:28:00"/>
        <d v="2016-12-14T18:32:00"/>
        <d v="2016-12-14T18:33:00"/>
        <d v="2016-12-14T18:35:00"/>
        <d v="2016-12-14T18:37:00"/>
        <d v="2016-12-14T19:06:00"/>
        <d v="2016-12-14T19:10:00"/>
        <d v="2016-12-14T19:15:00"/>
        <d v="2016-12-14T19:18:00"/>
        <d v="2016-12-14T19:49:00"/>
        <d v="2016-12-14T19:24:00"/>
        <d v="2016-12-14T19:25:00"/>
        <d v="2016-12-14T19:29:00"/>
        <d v="2016-12-14T19:36:00"/>
        <d v="2016-12-14T19:47:00"/>
        <d v="2016-12-14T19:48:00"/>
        <d v="2016-12-14T19:51:00"/>
        <d v="2016-12-14T19:54:00"/>
        <d v="2016-12-14T19:56:00"/>
        <d v="2016-12-14T21:50:00"/>
        <d v="2016-12-14T20:09:00"/>
        <d v="2016-12-14T20:27:00"/>
        <d v="2016-12-14T20:29:00"/>
        <d v="2016-12-14T20:30:00"/>
        <d v="2016-12-14T20:32:00"/>
        <d v="2016-12-14T20:44:00"/>
        <d v="2016-12-14T20:47:00"/>
        <d v="2016-12-14T20:52:00"/>
        <d v="2016-12-14T20:50:00"/>
        <d v="2016-12-14T20:58:00"/>
        <d v="2016-12-14T21:04:00"/>
        <d v="2016-12-14T21:07:00"/>
        <d v="2016-12-14T21:08:00"/>
        <d v="2016-12-14T21:12:00"/>
        <d v="2016-12-14T21:18:00"/>
        <d v="2016-12-14T21:22:00"/>
        <d v="2016-12-14T21:33:00"/>
        <d v="2016-12-14T21:36:00"/>
        <d v="2016-12-14T21:42:00"/>
        <d v="2016-12-14T21:46:00"/>
        <d v="2016-12-14T21:56:00"/>
        <d v="2016-12-14T22:02:00"/>
        <d v="2016-12-14T22:09:00"/>
        <d v="2016-12-14T22:17:00"/>
        <d v="2016-12-14T22:25:00"/>
        <d v="2016-12-14T23:51:00"/>
        <d v="2016-12-14T22:34:00"/>
        <d v="2016-12-14T22:41:00"/>
        <d v="2016-12-14T22:40:00"/>
        <d v="2016-12-14T22:39:00"/>
        <d v="2016-12-14T23:18:00"/>
        <d v="2016-12-14T23:49:00"/>
        <d v="2016-12-14T23:45:00"/>
        <d v="2016-12-15T00:19:00"/>
        <d v="2016-12-14T23:54:00"/>
        <d v="2016-12-15T00:02:00"/>
        <d v="2016-12-15T00:06:00"/>
        <d v="2016-12-15T00:18:00"/>
        <d v="2016-12-15T00:37:00"/>
        <d v="2016-12-15T06:15:00"/>
        <d v="2016-12-15T05:06:00"/>
        <d v="2016-12-15T06:23:00"/>
        <d v="2016-12-15T07:22:00"/>
        <d v="2016-12-15T07:24:00"/>
        <d v="2016-12-15T07:27:00"/>
        <d v="2016-12-15T08:07:00"/>
        <d v="2016-12-15T08:12:00"/>
        <d v="2016-12-15T08:32:00"/>
        <d v="2016-12-15T08:41:00"/>
        <d v="2016-12-15T09:02:00"/>
        <d v="2016-12-15T09:11:00"/>
        <d v="2016-12-15T09:20:00"/>
        <d v="2016-12-15T09:28:00"/>
        <d v="2016-12-15T09:34:00"/>
        <d v="2016-12-15T09:50:00"/>
        <d v="2016-12-15T09:56:00"/>
        <d v="2016-12-15T10:25:00"/>
        <d v="2016-12-15T10:34:00"/>
        <d v="2016-12-15T11:56:00"/>
        <d v="2016-12-15T12:01:00"/>
        <d v="2016-12-15T12:07:00"/>
        <d v="2016-12-15T12:12:00"/>
        <d v="2016-12-15T12:16:00"/>
        <d v="2016-12-15T12:42:00"/>
        <d v="2016-12-15T12:55:00"/>
        <d v="2016-12-15T13:35:00"/>
        <d v="2016-12-15T13:40:00"/>
        <d v="2016-12-15T15:23:00"/>
        <d v="2016-12-15T13:43:00"/>
        <d v="2016-12-15T14:00:00"/>
        <d v="2016-12-15T14:09:00"/>
        <d v="2016-12-15T14:24:00"/>
        <d v="2016-12-15T15:21:00"/>
        <d v="2016-12-15T16:03:00"/>
        <d v="2016-12-15T16:28:00"/>
        <d v="2016-12-15T18:10:00"/>
        <d v="2016-12-15T19:04:00"/>
        <d v="2016-12-15T20:16:00"/>
        <d v="2016-12-15T20:19:00"/>
        <d v="2016-12-15T20:29:00"/>
        <d v="2016-12-15T20:41:00"/>
        <d v="2016-12-15T20:46:00"/>
        <d v="2016-12-15T20:48:00"/>
        <d v="2016-12-15T21:08:00"/>
        <d v="2016-12-15T21:35:00"/>
        <d v="2016-12-15T21:36:00"/>
        <d v="2016-12-15T22:17:00"/>
        <d v="2016-12-15T22:20:00"/>
        <d v="2016-12-15T22:47:00"/>
        <d v="2016-12-15T23:03:00"/>
        <d v="2016-12-15T23:28:00"/>
        <d v="2016-12-15T23:38:00"/>
        <d v="2016-12-16T00:04:00"/>
        <d v="2016-12-16T06:50:00"/>
        <d v="2016-12-16T09:02:00"/>
        <d v="2016-12-16T09:52:00"/>
        <d v="2016-12-21T20:36:00"/>
        <d v="2016-12-21T20:37:00"/>
        <d v="2016-12-21T20:39:00"/>
        <d v="2016-12-21T20:40:00"/>
        <d v="2016-12-21T20:42:00"/>
        <d v="2017-01-10T13:24:00"/>
        <d v="2017-01-10T19:35:00"/>
      </sharedItems>
      <fieldGroup par="12" base="2">
        <rangePr groupBy="months" startDate="2016-10-25T12:26:00" endDate="2018-11-08T17:16:00"/>
        <groupItems count="14">
          <s v="(puste)"/>
          <s v="sty"/>
          <s v="lut"/>
          <s v="mar"/>
          <s v="kwi"/>
          <s v="maj"/>
          <s v="cze"/>
          <s v="lip"/>
          <s v="sie"/>
          <s v="wrz"/>
          <s v="paź"/>
          <s v="lis"/>
          <s v="gru"/>
          <s v="&gt;2018-11-08"/>
        </groupItems>
      </fieldGroup>
    </cacheField>
    <cacheField name="Zip (Billing)" numFmtId="0">
      <sharedItems containsBlank="1" containsMixedTypes="1" containsNumber="1" containsInteger="1" minValue="-61" maxValue="40741"/>
    </cacheField>
    <cacheField name="Email (Billing)" numFmtId="0">
      <sharedItems containsBlank="1"/>
    </cacheField>
    <cacheField name="First Name (Shipping)" numFmtId="0">
      <sharedItems containsBlank="1"/>
    </cacheField>
    <cacheField name="Zip (Shipping)" numFmtId="0">
      <sharedItems containsBlank="1" containsMixedTypes="1" containsNumber="1" containsInteger="1" minValue="-61" maxValue="40741"/>
    </cacheField>
    <cacheField name="Item # #1" numFmtId="0">
      <sharedItems containsString="0" containsBlank="1" containsNumber="1" containsInteger="1" minValue="1" maxValue="1"/>
    </cacheField>
    <cacheField name="SKU #1" numFmtId="0">
      <sharedItems containsBlank="1"/>
    </cacheField>
    <cacheField name="Item Cost #1" numFmtId="0">
      <sharedItems containsString="0" containsBlank="1" containsNumber="1" minValue="0.81" maxValue="3500"/>
    </cacheField>
    <cacheField name="Płec" numFmtId="0">
      <sharedItems count="2">
        <s v="M"/>
        <s v="K"/>
      </sharedItems>
    </cacheField>
    <cacheField name="Kwartały" numFmtId="0" databaseField="0">
      <fieldGroup base="2">
        <rangePr groupBy="quarters" startDate="2016-10-25T12:26:00" endDate="2018-11-08T17:16:00"/>
        <groupItems count="6">
          <s v="&lt;2016-10-25"/>
          <s v="Kwartał1"/>
          <s v="Kwartał2"/>
          <s v="Kwartał3"/>
          <s v="Kwartał4"/>
          <s v="&gt;2018-11-08"/>
        </groupItems>
      </fieldGroup>
    </cacheField>
    <cacheField name="Lata" numFmtId="0" databaseField="0">
      <fieldGroup base="2">
        <rangePr groupBy="years" startDate="2016-10-25T12:26:00" endDate="2018-11-08T17:16:00"/>
        <groupItems count="5">
          <s v="&lt;2016-10-25"/>
          <s v="2016"/>
          <s v="2017"/>
          <s v="2018"/>
          <s v="&gt;2018-11-08"/>
        </groupItems>
      </fieldGroup>
    </cacheField>
  </cacheFields>
  <extLst>
    <ext xmlns:x14="http://schemas.microsoft.com/office/spreadsheetml/2009/9/main" uri="{725AE2AE-9491-48be-B2B4-4EB974FC3084}">
      <x14:pivotCacheDefinition pivotCacheId="180919227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eusz" refreshedDate="42452.669162500002" createdVersion="5" refreshedVersion="5" minRefreshableVersion="3" recordCount="402" xr:uid="{C163C8D8-4D2C-4AEC-8A1E-3D8AAE0F48B6}">
  <cacheSource type="worksheet">
    <worksheetSource ref="A1:F403" sheet="Dane źródłowe" r:id="rId2"/>
  </cacheSource>
  <cacheFields count="6">
    <cacheField name="Nr zamówienia" numFmtId="0">
      <sharedItems containsSemiMixedTypes="0" containsString="0" containsNumber="1" containsInteger="1" minValue="10380" maxValue="10805"/>
    </cacheField>
    <cacheField name="Sprzedawca" numFmtId="0">
      <sharedItems count="9">
        <s v="Czepiec"/>
        <s v="Fabian"/>
        <s v="Dawidowska"/>
        <s v="Szurma"/>
        <s v="Bednarski"/>
        <s v="Panecki"/>
        <s v="Król"/>
        <s v="Lewicki"/>
        <s v="Dobrowolski"/>
      </sharedItems>
    </cacheField>
    <cacheField name="Data zamówienia" numFmtId="164">
      <sharedItems containsSemiMixedTypes="0" containsNonDate="0" containsDate="1" containsString="0" minDate="2005-01-01T00:00:00" maxDate="2009-03-27T00:00:00" count="220">
        <d v="2005-01-16T00:00:00"/>
        <d v="2005-01-01T00:00:00"/>
        <d v="2005-01-03T00:00:00"/>
        <d v="2005-01-06T00:00:00"/>
        <d v="2005-01-02T00:00:00"/>
        <d v="2005-01-09T00:00:00"/>
        <d v="2005-01-08T00:00:00"/>
        <d v="2005-01-10T00:00:00"/>
        <d v="2005-01-22T00:00:00"/>
        <d v="2005-01-13T00:00:00"/>
        <d v="2005-01-30T00:00:00"/>
        <d v="2005-01-14T00:00:00"/>
        <d v="2005-01-15T00:00:00"/>
        <d v="2005-01-21T00:00:00"/>
        <d v="2005-01-17T00:00:00"/>
        <d v="2005-01-24T00:00:00"/>
        <d v="2005-01-27T00:00:00"/>
        <d v="2005-01-28T00:00:00"/>
        <d v="2005-01-31T00:00:00"/>
        <d v="2005-02-24T00:00:00"/>
        <d v="2005-02-14T00:00:00"/>
        <d v="2005-02-06T00:00:00"/>
        <d v="2005-03-03T00:00:00"/>
        <d v="2005-02-04T00:00:00"/>
        <d v="2005-02-07T00:00:00"/>
        <d v="2005-02-03T00:00:00"/>
        <d v="2005-03-04T00:00:00"/>
        <d v="2005-02-13T00:00:00"/>
        <d v="2005-02-11T00:00:00"/>
        <d v="2005-02-12T00:00:00"/>
        <d v="2005-02-10T00:00:00"/>
        <d v="2005-02-28T00:00:00"/>
        <d v="2005-03-14T00:00:00"/>
        <d v="2005-02-18T00:00:00"/>
        <d v="2005-02-21T00:00:00"/>
        <d v="2005-02-20T00:00:00"/>
        <d v="2005-02-19T00:00:00"/>
        <d v="2005-03-07T00:00:00"/>
        <d v="2005-02-27T00:00:00"/>
        <d v="2005-03-11T00:00:00"/>
        <d v="2005-03-12T00:00:00"/>
        <d v="2005-02-26T00:00:00"/>
        <d v="2005-02-25T00:00:00"/>
        <d v="2005-03-05T00:00:00"/>
        <d v="2005-03-18T00:00:00"/>
        <d v="2005-03-06T00:00:00"/>
        <d v="2005-03-13T00:00:00"/>
        <d v="2005-03-19T00:00:00"/>
        <d v="2005-03-21T00:00:00"/>
        <d v="2005-04-04T00:00:00"/>
        <d v="2005-03-24T00:00:00"/>
        <d v="2005-03-25T00:00:00"/>
        <d v="2005-03-26T00:00:00"/>
        <d v="2005-04-10T00:00:00"/>
        <d v="2005-04-25T00:00:00"/>
        <d v="2005-04-01T00:00:00"/>
        <d v="2005-03-31T00:00:00"/>
        <d v="2005-04-02T00:00:00"/>
        <d v="2005-03-28T00:00:00"/>
        <d v="2005-04-09T00:00:00"/>
        <d v="2005-04-03T00:00:00"/>
        <d v="2005-04-08T00:00:00"/>
        <d v="2005-04-11T00:00:00"/>
        <d v="2005-04-07T00:00:00"/>
        <d v="2005-04-16T00:00:00"/>
        <d v="2005-04-17T00:00:00"/>
        <d v="2005-04-29T00:00:00"/>
        <d v="2005-04-18T00:00:00"/>
        <d v="2005-04-21T00:00:00"/>
        <d v="2005-05-02T00:00:00"/>
        <d v="2005-04-22T00:00:00"/>
        <d v="2005-05-13T00:00:00"/>
        <d v="2005-04-28T00:00:00"/>
        <d v="2005-04-24T00:00:00"/>
        <d v="2005-05-16T00:00:00"/>
        <d v="2005-05-23T00:00:00"/>
        <d v="2005-05-01T00:00:00"/>
        <d v="2005-05-05T00:00:00"/>
        <d v="2005-05-06T00:00:00"/>
        <d v="2005-05-30T00:00:00"/>
        <d v="2005-05-07T00:00:00"/>
        <d v="2005-05-15T00:00:00"/>
        <d v="2005-05-09T00:00:00"/>
        <d v="2005-05-12T00:00:00"/>
        <d v="2005-05-19T00:00:00"/>
        <d v="2005-05-22T00:00:00"/>
        <d v="2005-05-14T00:00:00"/>
        <d v="2005-05-21T00:00:00"/>
        <d v="2005-06-06T00:00:00"/>
        <d v="2005-06-13T00:00:00"/>
        <d v="2005-05-29T00:00:00"/>
        <d v="2005-05-26T00:00:00"/>
        <d v="2005-06-26T00:00:00"/>
        <d v="2005-05-27T00:00:00"/>
        <d v="2005-06-02T00:00:00"/>
        <d v="2005-06-05T00:00:00"/>
        <d v="2005-06-03T00:00:00"/>
        <d v="2005-06-04T00:00:00"/>
        <d v="2005-06-10T00:00:00"/>
        <d v="2005-06-09T00:00:00"/>
        <d v="2005-06-12T00:00:00"/>
        <d v="2005-06-24T00:00:00"/>
        <d v="2005-06-16T00:00:00"/>
        <d v="2005-06-18T00:00:00"/>
        <d v="2005-06-17T00:00:00"/>
        <d v="2005-07-09T00:00:00"/>
        <d v="2005-07-11T00:00:00"/>
        <d v="2005-06-19T00:00:00"/>
        <d v="2005-07-04T00:00:00"/>
        <d v="2005-06-25T00:00:00"/>
        <d v="2005-06-20T00:00:00"/>
        <d v="2005-06-30T00:00:00"/>
        <d v="2005-07-25T00:00:00"/>
        <d v="2005-07-01T00:00:00"/>
        <d v="2005-07-02T00:00:00"/>
        <d v="2005-07-14T00:00:00"/>
        <d v="2005-07-10T00:00:00"/>
        <d v="2005-07-16T00:00:00"/>
        <d v="2005-08-13T00:00:00"/>
        <d v="2005-08-12T00:00:00"/>
        <d v="2005-07-18T00:00:00"/>
        <d v="2005-07-21T00:00:00"/>
        <d v="2005-07-22T00:00:00"/>
        <d v="2005-08-08T00:00:00"/>
        <d v="2005-07-29T00:00:00"/>
        <d v="2005-07-31T00:00:00"/>
        <d v="2005-08-01T00:00:00"/>
        <d v="2005-07-30T00:00:00"/>
        <d v="2005-08-06T00:00:00"/>
        <d v="2005-08-05T00:00:00"/>
        <d v="2005-08-04T00:00:00"/>
        <d v="2005-08-07T00:00:00"/>
        <d v="2005-08-14T00:00:00"/>
        <d v="2005-08-11T00:00:00"/>
        <d v="2005-08-19T00:00:00"/>
        <d v="2005-08-20T00:00:00"/>
        <d v="2005-08-21T00:00:00"/>
        <d v="2005-08-15T00:00:00"/>
        <d v="2005-08-18T00:00:00"/>
        <d v="2005-08-26T00:00:00"/>
        <d v="2005-09-01T00:00:00"/>
        <d v="2005-08-27T00:00:00"/>
        <d v="2005-08-28T00:00:00"/>
        <d v="2005-09-05T00:00:00"/>
        <d v="2005-09-02T00:00:00"/>
        <d v="2005-09-03T00:00:00"/>
        <d v="2005-09-09T00:00:00"/>
        <d v="2005-08-29T00:00:00"/>
        <d v="2005-09-11T00:00:00"/>
        <d v="2005-09-08T00:00:00"/>
        <d v="2005-09-19T00:00:00"/>
        <d v="2005-09-10T00:00:00"/>
        <d v="2005-09-15T00:00:00"/>
        <d v="2005-10-15T00:00:00"/>
        <d v="2005-09-18T00:00:00"/>
        <d v="2005-10-03T00:00:00"/>
        <d v="2005-09-17T00:00:00"/>
        <d v="2005-09-22T00:00:00"/>
        <d v="2005-09-23T00:00:00"/>
        <d v="2005-09-24T00:00:00"/>
        <d v="2005-09-26T00:00:00"/>
        <d v="2005-09-30T00:00:00"/>
        <d v="2005-09-29T00:00:00"/>
        <d v="2005-10-16T00:00:00"/>
        <d v="2005-10-01T00:00:00"/>
        <d v="2005-10-08T00:00:00"/>
        <d v="2005-10-30T00:00:00"/>
        <d v="2005-10-07T00:00:00"/>
        <d v="2005-10-22T00:00:00"/>
        <d v="2005-10-13T00:00:00"/>
        <d v="2005-10-10T00:00:00"/>
        <d v="2005-10-09T00:00:00"/>
        <d v="2005-10-14T00:00:00"/>
        <d v="2005-10-17T00:00:00"/>
        <d v="2005-10-21T00:00:00"/>
        <d v="2005-10-20T00:00:00"/>
        <d v="2005-11-07T00:00:00"/>
        <d v="2005-11-18T00:00:00"/>
        <d v="2005-10-23T00:00:00"/>
        <d v="2005-11-05T00:00:00"/>
        <d v="2005-11-20T00:00:00"/>
        <d v="2005-10-29T00:00:00"/>
        <d v="2005-10-31T00:00:00"/>
        <d v="2005-10-24T00:00:00"/>
        <d v="2005-10-27T00:00:00"/>
        <d v="2005-11-04T00:00:00"/>
        <d v="2005-11-25T00:00:00"/>
        <d v="2005-12-05T00:00:00"/>
        <d v="2005-11-11T00:00:00"/>
        <d v="2005-11-14T00:00:00"/>
        <d v="2005-11-10T00:00:00"/>
        <d v="2005-11-12T00:00:00"/>
        <d v="2005-11-21T00:00:00"/>
        <d v="2005-11-17T00:00:00"/>
        <d v="2005-11-24T00:00:00"/>
        <d v="2005-11-27T00:00:00"/>
        <d v="2005-11-26T00:00:00"/>
        <d v="2005-11-28T00:00:00"/>
        <d v="2005-12-19T00:00:00"/>
        <d v="2005-12-03T00:00:00"/>
        <d v="2005-12-02T00:00:00"/>
        <d v="2005-12-15T00:00:00"/>
        <d v="2005-12-04T00:00:00"/>
        <d v="2005-12-12T00:00:00"/>
        <d v="2005-12-10T00:00:00"/>
        <d v="2005-12-08T00:00:00"/>
        <d v="2005-12-09T00:00:00"/>
        <d v="2005-12-17T00:00:00"/>
        <d v="2005-12-16T00:00:00"/>
        <d v="2005-12-26T00:00:00"/>
        <d v="2005-12-18T00:00:00"/>
        <d v="2005-12-24T00:00:00"/>
        <d v="2005-12-25T00:00:00"/>
        <d v="2005-12-22T00:00:00"/>
        <d v="2005-12-23T00:00:00"/>
        <d v="2005-12-31T00:00:00"/>
        <d v="2006-03-23T00:00:00"/>
        <d v="2007-03-24T00:00:00"/>
        <d v="2008-03-25T00:00:00"/>
        <d v="2009-03-26T00:00:00"/>
      </sharedItems>
      <fieldGroup base="2">
        <rangePr groupBy="years" startDate="2005-01-01T00:00:00" endDate="2009-03-27T00:00:00"/>
        <groupItems count="7">
          <s v="&lt;2005-01-01"/>
          <s v="2005"/>
          <s v="2006"/>
          <s v="2007"/>
          <s v="2008"/>
          <s v="2009"/>
          <s v="&gt;2009-03-27"/>
        </groupItems>
      </fieldGroup>
    </cacheField>
    <cacheField name="Dostawca" numFmtId="0">
      <sharedItems count="3">
        <s v="Poczta Polska"/>
        <s v="DPD"/>
        <s v="United Package"/>
      </sharedItems>
    </cacheField>
    <cacheField name="Państwo" numFmtId="0">
      <sharedItems count="21">
        <s v="Irlandia"/>
        <s v="Austria"/>
        <s v="Stany Zjednoczone"/>
        <s v="Wenezuela"/>
        <s v="Niemcy"/>
        <s v="Portugalia"/>
        <s v="Dania"/>
        <s v="Wielka Brytania"/>
        <s v="Włochy"/>
        <s v="Brazylia"/>
        <s v="Francja"/>
        <s v="Argentyna"/>
        <s v="Kanada"/>
        <s v="Finlandia"/>
        <s v="Szwajcaria"/>
        <s v="Hiszpania"/>
        <s v="Szwecja"/>
        <s v="Belgia"/>
        <s v="Meksyk"/>
        <s v="Norwegia"/>
        <s v="Polska"/>
      </sharedItems>
    </cacheField>
    <cacheField name="Kwota" numFmtId="5">
      <sharedItems containsSemiMixedTypes="0" containsString="0" containsNumber="1" minValue="12.5" maxValue="26322"/>
    </cacheField>
  </cacheFields>
  <extLst>
    <ext xmlns:x14="http://schemas.microsoft.com/office/spreadsheetml/2009/9/main" uri="{725AE2AE-9491-48be-B2B4-4EB974FC3084}">
      <x14:pivotCacheDefinition pivotCacheId="82390668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n v="692"/>
    <s v="Zrealizowane"/>
    <d v="2016-10-25T12:26:00"/>
    <s v="86-141"/>
    <s v="s@gmail.com"/>
    <s v="s"/>
    <s v="86-141"/>
    <n v="1"/>
    <s v="lotp"/>
    <n v="80.489999999999995"/>
  </r>
  <r>
    <n v="693"/>
    <s v="Zrealizowane"/>
    <d v="2016-10-25T12:29:00"/>
    <s v="86-141"/>
    <s v="s@gmail.com"/>
    <s v="s"/>
    <s v="86-141"/>
    <n v="1"/>
    <s v="ssp"/>
    <n v="80.489999999999995"/>
  </r>
  <r>
    <n v="695"/>
    <s v="Zrealizowane"/>
    <d v="2016-10-25T13:35:00"/>
    <s v="86-141"/>
    <s v="s@gmail.com"/>
    <s v="s"/>
    <s v="86-141"/>
    <n v="1"/>
    <s v="lotp"/>
    <n v="80.489999999999995"/>
  </r>
  <r>
    <n v="804"/>
    <s v="Anulowane"/>
    <d v="2016-11-07T11:42:00"/>
    <s v="44-100"/>
    <s v="sadf@gmail.com"/>
    <s v="sadf"/>
    <s v="44-100"/>
    <n v="1"/>
    <s v="lotp"/>
    <n v="72.36"/>
  </r>
  <r>
    <n v="806"/>
    <s v="Anulowane"/>
    <d v="2016-11-07T13:19:00"/>
    <s v="86-141"/>
    <s v="s@gmail.com"/>
    <s v="s"/>
    <s v="86-141"/>
    <n v="1"/>
    <s v="lotp"/>
    <n v="72.36"/>
  </r>
  <r>
    <n v="807"/>
    <s v="Anulowane"/>
    <d v="2016-11-07T13:25:00"/>
    <s v="-"/>
    <s v="s@gmail.com"/>
    <s v="s"/>
    <s v="-"/>
    <n v="1"/>
    <s v="lotp"/>
    <n v="72.36"/>
  </r>
  <r>
    <n v="808"/>
    <s v="Anulowane"/>
    <d v="2016-11-07T13:31:00"/>
    <s v="-"/>
    <s v="s@gmail.com"/>
    <s v="s"/>
    <s v="-"/>
    <n v="1"/>
    <s v="lotp"/>
    <n v="72.36"/>
  </r>
  <r>
    <n v="828"/>
    <s v="Zrealizowane"/>
    <d v="2016-11-07T15:16:00"/>
    <s v="44-100"/>
    <s v="sadf@gmail.com"/>
    <s v="sadf"/>
    <s v="44-100"/>
    <n v="1"/>
    <s v="lotp"/>
    <n v="0.81"/>
  </r>
  <r>
    <n v="830"/>
    <s v="Zrealizowane"/>
    <d v="2016-11-07T16:56:00"/>
    <s v="-"/>
    <s v="Jan@gmail.com"/>
    <s v="Jan"/>
    <s v="-"/>
    <n v="1"/>
    <s v="lotp"/>
    <n v="0.81"/>
  </r>
  <r>
    <n v="831"/>
    <s v="Zrealizowane"/>
    <d v="2016-11-07T18:25:00"/>
    <s v="-"/>
    <s v="s@gmail.com"/>
    <s v="s"/>
    <s v="-"/>
    <n v="1"/>
    <s v="lotp"/>
    <n v="72.36"/>
  </r>
  <r>
    <n v="832"/>
    <s v="Zrealizowane"/>
    <d v="2016-11-07T18:36:00"/>
    <s v="-"/>
    <s v="s@gmail.com"/>
    <s v="s"/>
    <s v="-"/>
    <n v="1"/>
    <s v="lotp"/>
    <n v="72.36"/>
  </r>
  <r>
    <n v="834"/>
    <s v="Zrealizowane"/>
    <d v="2016-11-08T10:26:00"/>
    <s v="59-101"/>
    <s v="Małgorzata@gmail.com"/>
    <s v="Małgorzata"/>
    <s v="59-101"/>
    <n v="1"/>
    <s v="lotp"/>
    <n v="79.900000000000006"/>
  </r>
  <r>
    <n v="835"/>
    <s v="Zrealizowane"/>
    <d v="2016-11-08T10:27:00"/>
    <s v="81-817"/>
    <s v="Michał@gmail.com"/>
    <s v="Michał"/>
    <s v="81-817"/>
    <n v="1"/>
    <s v="lotp"/>
    <n v="79.900000000000006"/>
  </r>
  <r>
    <n v="836"/>
    <s v="Zrealizowane"/>
    <d v="2016-11-08T10:27:00"/>
    <s v="31-970"/>
    <s v="Ewelina@gmail.com"/>
    <s v="Ewelina"/>
    <s v="31-970"/>
    <n v="1"/>
    <s v="lotp"/>
    <n v="79.900000000000006"/>
  </r>
  <r>
    <n v="837"/>
    <s v="Zrealizowane"/>
    <d v="2016-11-08T10:28:00"/>
    <s v="62-081"/>
    <s v="Agnieszka@gmail.com"/>
    <s v="Agnieszka"/>
    <s v="62-081"/>
    <n v="1"/>
    <s v="lotp"/>
    <n v="79.900000000000006"/>
  </r>
  <r>
    <n v="838"/>
    <s v="Zrealizowane"/>
    <d v="2016-11-08T10:28:00"/>
    <s v="01-946"/>
    <s v="Michał@gmail.com"/>
    <s v="Michał"/>
    <s v="01-946"/>
    <n v="1"/>
    <s v="lotp"/>
    <n v="79.900000000000006"/>
  </r>
  <r>
    <n v="839"/>
    <s v="Zrealizowane"/>
    <d v="2016-11-08T10:31:00"/>
    <s v="59-430"/>
    <s v="Piotr@gmail.com"/>
    <s v="Piotr"/>
    <s v="59-430"/>
    <n v="1"/>
    <s v="lotp"/>
    <n v="79.900000000000006"/>
  </r>
  <r>
    <n v="840"/>
    <s v="Zrealizowane"/>
    <d v="2016-11-08T11:39:00"/>
    <s v="05-152"/>
    <s v="Jakub@gmail.com"/>
    <s v="Jakub"/>
    <s v="05-152"/>
    <n v="1"/>
    <s v="lotp"/>
    <n v="79.900000000000006"/>
  </r>
  <r>
    <n v="841"/>
    <s v="Zrealizowane"/>
    <d v="2016-11-08T10:32:00"/>
    <s v="42-300"/>
    <s v="Marta@gmail.com"/>
    <s v="Marta"/>
    <s v="42-300"/>
    <n v="1"/>
    <s v="lotp"/>
    <n v="79.900000000000006"/>
  </r>
  <r>
    <n v="842"/>
    <s v="Zrealizowane"/>
    <d v="2016-11-08T10:35:00"/>
    <s v="41-500"/>
    <s v="Katarzyna@gmail.com"/>
    <s v="Katarzyna"/>
    <s v="41-500"/>
    <n v="1"/>
    <s v="lotp"/>
    <n v="79.900000000000006"/>
  </r>
  <r>
    <n v="843"/>
    <s v="Zrealizowane"/>
    <d v="2016-11-08T10:37:00"/>
    <s v="50-039"/>
    <s v="Agnieszka@gmail.com"/>
    <s v="Agnieszka"/>
    <s v="50-039"/>
    <n v="1"/>
    <s v="lotp"/>
    <n v="79.900000000000006"/>
  </r>
  <r>
    <n v="844"/>
    <s v="Zrealizowane"/>
    <d v="2016-11-08T10:37:00"/>
    <s v="05-091"/>
    <s v="Marcin@gmail.com"/>
    <s v="Marcin"/>
    <s v="05-091"/>
    <n v="1"/>
    <s v="lotp"/>
    <n v="79.900000000000006"/>
  </r>
  <r>
    <n v="845"/>
    <s v="Zrealizowane"/>
    <d v="2016-11-08T10:37:00"/>
    <s v="53-621"/>
    <s v="Agnieszka@gmail.com"/>
    <s v="Agnieszka"/>
    <s v="53-621"/>
    <n v="1"/>
    <s v="lotp"/>
    <n v="79.900000000000006"/>
  </r>
  <r>
    <n v="846"/>
    <s v="Zrealizowane"/>
    <d v="2016-11-08T10:38:00"/>
    <s v="43-140"/>
    <s v="Damian@gmail.com"/>
    <s v="Damian"/>
    <s v="43-140"/>
    <n v="1"/>
    <s v="lotp"/>
    <n v="79.900000000000006"/>
  </r>
  <r>
    <n v="847"/>
    <s v="Zrealizowane"/>
    <d v="2016-11-08T10:39:00"/>
    <s v="00-716"/>
    <s v="Anna@gmail.com"/>
    <s v="Anna"/>
    <s v="00-716"/>
    <n v="1"/>
    <s v="lotp"/>
    <n v="79.900000000000006"/>
  </r>
  <r>
    <n v="848"/>
    <s v="Zrealizowane"/>
    <d v="2016-11-08T10:41:00"/>
    <s v="82-500"/>
    <s v="Bartek@gmail.com"/>
    <s v="Bartek"/>
    <s v="82-500"/>
    <n v="1"/>
    <s v="lotp"/>
    <n v="79.900000000000006"/>
  </r>
  <r>
    <n v="849"/>
    <s v="Zrealizowane"/>
    <d v="2016-11-08T10:41:00"/>
    <s v="60-566"/>
    <s v="Małgorzata@gmail.com"/>
    <s v="Małgorzata"/>
    <s v="60-566"/>
    <n v="1"/>
    <s v="lotp"/>
    <n v="79.900000000000006"/>
  </r>
  <r>
    <n v="850"/>
    <s v="Zrealizowane"/>
    <d v="2016-11-08T10:42:00"/>
    <s v="67-100"/>
    <s v="Małgorzata@gmail.com"/>
    <s v="Małgorzata"/>
    <s v="67-100"/>
    <n v="1"/>
    <s v="lotp"/>
    <n v="79.900000000000006"/>
  </r>
  <r>
    <n v="851"/>
    <s v="Zrealizowane"/>
    <d v="2016-11-08T10:42:00"/>
    <s v="53-611"/>
    <s v="Karolina@gmail.com"/>
    <s v="Karolina"/>
    <s v="53-611"/>
    <n v="1"/>
    <s v="lotp"/>
    <n v="79.900000000000006"/>
  </r>
  <r>
    <n v="852"/>
    <s v="Zrealizowane"/>
    <d v="2016-11-08T10:44:00"/>
    <s v="44-114"/>
    <s v="Anna@gmail.com"/>
    <s v="Anna"/>
    <s v="44-114"/>
    <n v="1"/>
    <s v="lotp"/>
    <n v="79.900000000000006"/>
  </r>
  <r>
    <n v="853"/>
    <s v="Anulowane"/>
    <d v="2016-11-08T12:39:00"/>
    <s v="01-188"/>
    <s v="Joanna@gmail.com"/>
    <s v="Joanna"/>
    <s v="01-188"/>
    <n v="1"/>
    <s v="lotp"/>
    <n v="79.900000000000006"/>
  </r>
  <r>
    <n v="854"/>
    <s v="Zrealizowane"/>
    <d v="2016-11-08T10:44:00"/>
    <s v="61-619"/>
    <s v="JUSTYNA@gmail.com"/>
    <s v="JUSTYNA"/>
    <s v="61-619"/>
    <n v="1"/>
    <s v="lotp"/>
    <n v="79.900000000000006"/>
  </r>
  <r>
    <n v="855"/>
    <s v="Zrealizowane"/>
    <d v="2016-11-08T10:46:00"/>
    <s v="01-426"/>
    <s v="Agnieszka@gmail.com"/>
    <s v="Agnieszka"/>
    <s v="01-426"/>
    <n v="1"/>
    <s v="lotp"/>
    <n v="79.900000000000006"/>
  </r>
  <r>
    <n v="856"/>
    <s v="Anulowane"/>
    <d v="2016-11-08T12:39:00"/>
    <s v="01-188"/>
    <s v="Joanna@gmail.com"/>
    <s v="Joanna"/>
    <s v="01-188"/>
    <n v="1"/>
    <s v="lotp"/>
    <n v="79.900000000000006"/>
  </r>
  <r>
    <n v="857"/>
    <s v="Zrealizowane"/>
    <d v="2016-11-08T10:46:00"/>
    <s v="62-003"/>
    <s v="Katarzyna@gmail.com"/>
    <s v="Katarzyna"/>
    <s v="62-003"/>
    <n v="1"/>
    <s v="lotp"/>
    <n v="79.900000000000006"/>
  </r>
  <r>
    <n v="858"/>
    <s v="Zrealizowane"/>
    <d v="2016-11-08T10:49:00"/>
    <s v="31-610"/>
    <s v="Magdalena@gmail.com"/>
    <s v="Magdalena"/>
    <s v="31-610"/>
    <n v="1"/>
    <s v="lotp"/>
    <n v="79.900000000000006"/>
  </r>
  <r>
    <n v="859"/>
    <s v="Zrealizowane"/>
    <d v="2016-11-08T10:52:00"/>
    <s v="27-670"/>
    <s v="Paulina@gmail.com"/>
    <s v="Paulina"/>
    <s v="27-670"/>
    <n v="1"/>
    <s v="lotp"/>
    <n v="79.900000000000006"/>
  </r>
  <r>
    <n v="860"/>
    <s v="Zrealizowane"/>
    <d v="2016-11-08T10:53:00"/>
    <s v="30-149"/>
    <s v="Grzegorz@gmail.com"/>
    <s v="Grzegorz"/>
    <s v="30-149"/>
    <n v="1"/>
    <s v="lotp"/>
    <n v="79.900000000000006"/>
  </r>
  <r>
    <n v="861"/>
    <s v="Zrealizowane"/>
    <d v="2016-11-08T10:54:00"/>
    <s v="30-040"/>
    <s v="Katarzyna@gmail.com"/>
    <s v="Katarzyna"/>
    <s v="30-040"/>
    <n v="1"/>
    <s v="lotp"/>
    <n v="79.900000000000006"/>
  </r>
  <r>
    <n v="862"/>
    <s v="Anulowane"/>
    <d v="2016-11-08T12:39:00"/>
    <s v="01-188"/>
    <s v="Joanna@gmail.com"/>
    <s v="Joanna"/>
    <s v="01-188"/>
    <n v="1"/>
    <s v="lotp"/>
    <n v="79.900000000000006"/>
  </r>
  <r>
    <n v="863"/>
    <s v="Anulowane"/>
    <d v="2016-11-08T11:02:00"/>
    <s v="01-188"/>
    <s v="Joanna@gmail.com"/>
    <s v="Joanna"/>
    <s v="01-188"/>
    <n v="1"/>
    <s v="lotp"/>
    <n v="79.900000000000006"/>
  </r>
  <r>
    <n v="864"/>
    <s v="Zrealizowane"/>
    <d v="2016-11-08T11:02:00"/>
    <s v="09-400"/>
    <s v="Adam@gmail.com"/>
    <s v="Adam"/>
    <s v="09-400"/>
    <n v="1"/>
    <s v="lotp"/>
    <n v="79.900000000000006"/>
  </r>
  <r>
    <n v="865"/>
    <s v="Zrealizowane"/>
    <d v="2016-11-08T11:00:00"/>
    <s v="47-180"/>
    <s v="Iwona@gmail.com"/>
    <s v="Iwona"/>
    <s v="47-180"/>
    <n v="1"/>
    <s v="lotp"/>
    <n v="79.900000000000006"/>
  </r>
  <r>
    <n v="866"/>
    <s v="Zrealizowane"/>
    <d v="2016-11-08T11:03:00"/>
    <s v="50-150"/>
    <s v="Robert@gmail.com"/>
    <s v="Robert"/>
    <s v="50-150"/>
    <n v="1"/>
    <s v="lotp"/>
    <n v="79.900000000000006"/>
  </r>
  <r>
    <n v="867"/>
    <s v="Zrealizowane"/>
    <d v="2016-11-08T11:04:00"/>
    <s v="91-371"/>
    <s v="Robert@gmail.com"/>
    <s v="Robert"/>
    <s v="91-371"/>
    <n v="1"/>
    <s v="lotp"/>
    <n v="79.900000000000006"/>
  </r>
  <r>
    <n v="868"/>
    <s v="Zrealizowane"/>
    <d v="2016-11-08T11:09:00"/>
    <s v="41-303"/>
    <s v="Monika@gmail.com"/>
    <s v="Monika"/>
    <s v="41-303"/>
    <n v="1"/>
    <s v="lotp"/>
    <n v="79.900000000000006"/>
  </r>
  <r>
    <n v="869"/>
    <s v="Zrealizowane"/>
    <d v="2016-11-08T11:09:00"/>
    <s v="67-300"/>
    <s v="Anna@gmail.com"/>
    <s v="Anna"/>
    <s v="67-300"/>
    <n v="1"/>
    <s v="lotp"/>
    <n v="79.900000000000006"/>
  </r>
  <r>
    <n v="870"/>
    <s v="Zrealizowane"/>
    <d v="2016-11-08T12:39:00"/>
    <s v="62-800"/>
    <s v="Joanna@gmail.com"/>
    <s v="Joanna"/>
    <s v="62-800"/>
    <n v="1"/>
    <s v="lotp"/>
    <n v="79.900000000000006"/>
  </r>
  <r>
    <n v="871"/>
    <s v="Zrealizowane"/>
    <d v="2016-11-08T11:19:00"/>
    <s v="02-495"/>
    <s v="Emil@gmail.com"/>
    <s v="Emil"/>
    <s v="02-495"/>
    <n v="1"/>
    <s v="lotp"/>
    <n v="79.900000000000006"/>
  </r>
  <r>
    <n v="872"/>
    <s v="Zrealizowane"/>
    <d v="2016-11-08T11:19:00"/>
    <s v="38-200"/>
    <s v="Kamil@gmail.com"/>
    <s v="Kamil"/>
    <s v="38-200"/>
    <n v="1"/>
    <s v="lotp"/>
    <n v="79.900000000000006"/>
  </r>
  <r>
    <n v="873"/>
    <s v="Zrealizowane"/>
    <d v="2016-11-08T11:26:00"/>
    <s v="55-093"/>
    <s v="Katarzyna@gmail.com"/>
    <s v="Katarzyna"/>
    <s v="55-093"/>
    <n v="1"/>
    <s v="lotp"/>
    <n v="79.900000000000006"/>
  </r>
  <r>
    <n v="874"/>
    <s v="Zrealizowane"/>
    <d v="2016-11-08T11:31:00"/>
    <s v="54-611"/>
    <s v="Katarzyna@gmail.com"/>
    <s v="Katarzyna"/>
    <s v="54-611"/>
    <n v="1"/>
    <s v="lotp"/>
    <n v="79.900000000000006"/>
  </r>
  <r>
    <n v="875"/>
    <s v="Zrealizowane"/>
    <d v="2016-11-08T11:32:00"/>
    <s v="26-600"/>
    <s v="Emilia@gmail.com"/>
    <s v="Emilia"/>
    <s v="26-600"/>
    <n v="1"/>
    <s v="lotp"/>
    <n v="79.900000000000006"/>
  </r>
  <r>
    <n v="876"/>
    <s v="Zrealizowane"/>
    <d v="2016-11-08T11:38:00"/>
    <s v="97-200"/>
    <s v="Karolina@gmail.com"/>
    <s v="Karolina"/>
    <s v="97-200"/>
    <n v="1"/>
    <s v="lotp"/>
    <n v="79.900000000000006"/>
  </r>
  <r>
    <n v="877"/>
    <s v="Zrealizowane"/>
    <d v="2016-11-08T13:39:00"/>
    <s v="99-400"/>
    <s v="Rafał@gmail.com"/>
    <s v="Rafał"/>
    <s v="99-400"/>
    <n v="1"/>
    <s v="lotp"/>
    <n v="79.900000000000006"/>
  </r>
  <r>
    <n v="878"/>
    <s v="Zrealizowane"/>
    <d v="2016-11-08T11:51:00"/>
    <s v="04-087"/>
    <s v="Irena@gmail.com"/>
    <s v="Irena"/>
    <s v="04-087"/>
    <n v="1"/>
    <s v="lotp"/>
    <n v="79.900000000000006"/>
  </r>
  <r>
    <n v="879"/>
    <s v="Zrealizowane"/>
    <d v="2016-11-08T11:56:00"/>
    <n v="-5"/>
    <s v="Konrad@gmail.com"/>
    <s v="Konrad"/>
    <n v="-5"/>
    <n v="1"/>
    <s v="lotp"/>
    <n v="79.900000000000006"/>
  </r>
  <r>
    <n v="880"/>
    <s v="Anulowane"/>
    <d v="2016-11-08T13:39:00"/>
    <s v="05-270"/>
    <s v="Paulina@gmail.com"/>
    <s v="Paulina"/>
    <s v="05-270"/>
    <n v="1"/>
    <s v="lotp"/>
    <n v="79.900000000000006"/>
  </r>
  <r>
    <n v="881"/>
    <s v="Zrealizowane"/>
    <d v="2016-11-08T12:06:00"/>
    <s v="61-131"/>
    <s v="Krzysztof@gmail.com"/>
    <s v="Krzysztof"/>
    <s v="61-131"/>
    <n v="1"/>
    <s v="lotp"/>
    <n v="79.900000000000006"/>
  </r>
  <r>
    <n v="882"/>
    <s v="Zrealizowane"/>
    <d v="2016-11-08T12:16:00"/>
    <s v="26-110"/>
    <s v="Małgorzata@gmail.com"/>
    <s v="Małgorzata"/>
    <s v="26-110"/>
    <n v="1"/>
    <s v="lotp"/>
    <n v="79.900000000000006"/>
  </r>
  <r>
    <n v="883"/>
    <s v="Zrealizowane"/>
    <d v="2016-11-08T12:14:00"/>
    <s v="05-270"/>
    <s v="Paulina@gmail.com"/>
    <s v="Paulina"/>
    <s v="05-270"/>
    <n v="1"/>
    <s v="lotp"/>
    <n v="79.900000000000006"/>
  </r>
  <r>
    <n v="884"/>
    <s v="Zrealizowane"/>
    <d v="2016-11-08T12:17:00"/>
    <s v="05-400"/>
    <s v="Katarzyna@gmail.com"/>
    <s v="Katarzyna"/>
    <s v="05-400"/>
    <n v="1"/>
    <s v="lotp"/>
    <n v="79.900000000000006"/>
  </r>
  <r>
    <n v="885"/>
    <s v="Zrealizowane"/>
    <d v="2016-11-08T12:25:00"/>
    <s v="80-177"/>
    <s v="Anna@gmail.com"/>
    <s v="Anna"/>
    <s v="80-177"/>
    <n v="1"/>
    <s v="lotp"/>
    <n v="79.900000000000006"/>
  </r>
  <r>
    <n v="886"/>
    <s v="Zrealizowane"/>
    <d v="2016-11-08T12:27:00"/>
    <s v="63-100"/>
    <s v="Dawid@gmail.com"/>
    <s v="Dawid"/>
    <s v="63-100"/>
    <n v="1"/>
    <s v="lotp"/>
    <n v="79.900000000000006"/>
  </r>
  <r>
    <n v="887"/>
    <s v="Zrealizowane"/>
    <d v="2016-11-08T12:41:00"/>
    <s v="25-431"/>
    <s v="Rafal@gmail.com"/>
    <s v="Rafal"/>
    <s v="25-431"/>
    <n v="1"/>
    <s v="lotp"/>
    <n v="79.900000000000006"/>
  </r>
  <r>
    <n v="888"/>
    <s v="Zrealizowane"/>
    <d v="2016-11-08T12:51:00"/>
    <s v="31-202"/>
    <s v="Sylwia@gmail.com"/>
    <s v="Sylwia"/>
    <s v="31-202"/>
    <n v="1"/>
    <s v="lotp"/>
    <n v="79.900000000000006"/>
  </r>
  <r>
    <n v="889"/>
    <s v="Zrealizowane"/>
    <d v="2016-11-08T12:53:00"/>
    <s v="56-400"/>
    <s v="Paulina@gmail.com"/>
    <s v="Paulina"/>
    <s v="56-400"/>
    <n v="1"/>
    <s v="lotp"/>
    <n v="79.900000000000006"/>
  </r>
  <r>
    <n v="890"/>
    <s v="Zrealizowane"/>
    <d v="2016-11-08T13:03:00"/>
    <s v="98-200"/>
    <s v="Michał@gmail.com"/>
    <s v="Michał"/>
    <s v="98-200"/>
    <n v="1"/>
    <s v="lotp"/>
    <n v="79.900000000000006"/>
  </r>
  <r>
    <n v="891"/>
    <s v="Zrealizowane"/>
    <d v="2016-11-08T13:11:00"/>
    <s v="70-110"/>
    <s v="Agata@gmail.com"/>
    <s v="Agata"/>
    <s v="70-110"/>
    <n v="1"/>
    <s v="lotp"/>
    <n v="79.900000000000006"/>
  </r>
  <r>
    <n v="892"/>
    <s v="Anulowane"/>
    <d v="2016-11-08T14:39:00"/>
    <s v="35-505"/>
    <s v="Katarzyna@gmail.com"/>
    <s v="Katarzyna"/>
    <s v="35-505"/>
    <n v="1"/>
    <s v="lotp"/>
    <n v="79.900000000000006"/>
  </r>
  <r>
    <n v="893"/>
    <s v="Zrealizowane"/>
    <d v="2016-11-08T13:29:00"/>
    <s v="01-494"/>
    <s v="Agnieszka@gmail.com"/>
    <s v="Agnieszka"/>
    <s v="01-494"/>
    <n v="1"/>
    <s v="lotp"/>
    <n v="79.900000000000006"/>
  </r>
  <r>
    <n v="894"/>
    <s v="Zrealizowane"/>
    <d v="2016-11-08T13:43:00"/>
    <s v="51-138"/>
    <s v="Robert@gmail.com"/>
    <s v="Robert"/>
    <s v="51-138"/>
    <n v="1"/>
    <s v="lotp"/>
    <n v="79.900000000000006"/>
  </r>
  <r>
    <n v="895"/>
    <s v="Zrealizowane"/>
    <d v="2016-11-08T14:26:00"/>
    <s v="32-085"/>
    <s v="Paweł@gmail.com"/>
    <s v="Paweł"/>
    <s v="32-085"/>
    <n v="1"/>
    <s v="lotp"/>
    <n v="79.900000000000006"/>
  </r>
  <r>
    <n v="896"/>
    <s v="Zrealizowane"/>
    <d v="2016-11-08T14:23:00"/>
    <s v="01-248"/>
    <s v="Magda@gmail.com"/>
    <s v="Magda"/>
    <s v="01-248"/>
    <n v="1"/>
    <s v="lotp"/>
    <n v="79.900000000000006"/>
  </r>
  <r>
    <n v="897"/>
    <s v="Zrealizowane"/>
    <d v="2016-11-08T14:06:00"/>
    <s v="02-991"/>
    <s v="Aleksander@gmail.com"/>
    <s v="Aleksander"/>
    <s v="02-991"/>
    <n v="1"/>
    <s v="lotp"/>
    <n v="79.900000000000006"/>
  </r>
  <r>
    <n v="898"/>
    <s v="Zrealizowane"/>
    <d v="2016-11-08T14:05:00"/>
    <s v="00-745"/>
    <s v="Joanna@gmail.com"/>
    <s v="Joanna"/>
    <s v="00-745"/>
    <n v="1"/>
    <s v="lotp"/>
    <n v="79.900000000000006"/>
  </r>
  <r>
    <n v="899"/>
    <s v="Zrealizowane"/>
    <d v="2016-11-08T14:08:00"/>
    <s v="80-601"/>
    <s v="Daniel@gmail.com"/>
    <s v="Daniel"/>
    <s v="80-601"/>
    <n v="1"/>
    <s v="lotp"/>
    <n v="79.900000000000006"/>
  </r>
  <r>
    <n v="900"/>
    <s v="Zrealizowane"/>
    <d v="2016-11-08T14:09:00"/>
    <s v="02-392"/>
    <s v="Andrzej@gmail.com"/>
    <s v="Andrzej"/>
    <s v="02-392"/>
    <n v="1"/>
    <s v="lotp"/>
    <n v="79.900000000000006"/>
  </r>
  <r>
    <n v="901"/>
    <s v="Zrealizowane"/>
    <d v="2016-11-08T14:12:00"/>
    <s v="40-668"/>
    <s v="Oskar@gmail.com"/>
    <s v="Oskar"/>
    <s v="40-668"/>
    <n v="1"/>
    <s v="lotp"/>
    <n v="79.900000000000006"/>
  </r>
  <r>
    <n v="902"/>
    <s v="Zrealizowane"/>
    <d v="2016-11-08T14:18:00"/>
    <s v="02-493"/>
    <s v="Małgorzata@gmail.com"/>
    <s v="Małgorzata"/>
    <s v="02-493"/>
    <n v="1"/>
    <s v="lotp"/>
    <n v="79.900000000000006"/>
  </r>
  <r>
    <n v="903"/>
    <s v="Zrealizowane"/>
    <d v="2016-11-08T15:39:00"/>
    <s v="05-870"/>
    <s v="Michał@gmail.com"/>
    <s v="Michał"/>
    <s v="05-870"/>
    <n v="1"/>
    <s v="lotp"/>
    <n v="79.900000000000006"/>
  </r>
  <r>
    <n v="904"/>
    <s v="Zrealizowane"/>
    <d v="2016-11-08T14:30:00"/>
    <s v="32-089"/>
    <s v="Ewelina@gmail.com"/>
    <s v="Ewelina"/>
    <s v="32-089"/>
    <n v="1"/>
    <s v="lotp"/>
    <n v="79.900000000000006"/>
  </r>
  <r>
    <n v="905"/>
    <s v="Zrealizowane"/>
    <d v="2016-11-08T14:32:00"/>
    <s v="80-254"/>
    <s v="Agnieszka@gmail.com"/>
    <s v="Agnieszka"/>
    <s v="80-254"/>
    <n v="1"/>
    <s v="lotp"/>
    <n v="79.900000000000006"/>
  </r>
  <r>
    <n v="906"/>
    <s v="Zrealizowane"/>
    <d v="2016-11-08T14:35:00"/>
    <s v="51-169"/>
    <s v="Michał@gmail.com"/>
    <s v="Michał"/>
    <s v="51-169"/>
    <n v="1"/>
    <s v="lotp"/>
    <n v="79.900000000000006"/>
  </r>
  <r>
    <n v="907"/>
    <s v="Zrealizowane"/>
    <d v="2016-11-08T14:44:00"/>
    <s v="05-520"/>
    <s v="Piotr@gmail.com"/>
    <s v="Piotr"/>
    <s v="05-520"/>
    <n v="1"/>
    <s v="lotp"/>
    <n v="79.900000000000006"/>
  </r>
  <r>
    <n v="908"/>
    <s v="Zrealizowane"/>
    <d v="2016-11-08T14:49:00"/>
    <s v="80-457"/>
    <s v="Jakub@gmail.com"/>
    <s v="Jakub"/>
    <s v="80-457"/>
    <n v="1"/>
    <s v="lotp"/>
    <n v="79.900000000000006"/>
  </r>
  <r>
    <n v="909"/>
    <s v="Zrealizowane"/>
    <d v="2016-11-08T14:56:00"/>
    <s v="73-155"/>
    <s v="Marta@gmail.com"/>
    <s v="Marta"/>
    <s v="73-155"/>
    <n v="1"/>
    <s v="lotp"/>
    <n v="79.900000000000006"/>
  </r>
  <r>
    <n v="910"/>
    <s v="Zrealizowane"/>
    <d v="2016-11-08T14:57:00"/>
    <s v="62-052"/>
    <s v="Katarzyna@gmail.com"/>
    <s v="Katarzyna"/>
    <s v="62-052"/>
    <n v="1"/>
    <s v="lotp"/>
    <n v="79.900000000000006"/>
  </r>
  <r>
    <n v="911"/>
    <s v="Zrealizowane"/>
    <d v="2016-11-08T14:56:00"/>
    <s v="32-660"/>
    <s v="Agnieszka@gmail.com"/>
    <s v="Agnieszka"/>
    <s v="32-660"/>
    <n v="1"/>
    <s v="lotp"/>
    <n v="79.900000000000006"/>
  </r>
  <r>
    <n v="912"/>
    <s v="Zrealizowane"/>
    <d v="2016-11-08T14:57:00"/>
    <s v="85-346"/>
    <s v="Marcin@gmail.com"/>
    <s v="Marcin"/>
    <s v="85-346"/>
    <n v="1"/>
    <s v="lotp"/>
    <n v="79.900000000000006"/>
  </r>
  <r>
    <n v="913"/>
    <s v="Zrealizowane"/>
    <d v="2016-11-08T15:06:00"/>
    <s v="41-710"/>
    <s v="Agnieszka@gmail.com"/>
    <s v="Agnieszka"/>
    <s v="41-710"/>
    <n v="1"/>
    <s v="lotp"/>
    <n v="79.900000000000006"/>
  </r>
  <r>
    <n v="914"/>
    <s v="Zrealizowane"/>
    <d v="2016-11-08T15:34:00"/>
    <s v="59-700"/>
    <s v="Damian@gmail.com"/>
    <s v="Damian"/>
    <s v="59-700"/>
    <n v="1"/>
    <s v="lotp"/>
    <n v="79.900000000000006"/>
  </r>
  <r>
    <n v="915"/>
    <s v="Zrealizowane"/>
    <d v="2016-11-08T15:30:00"/>
    <s v="03-982"/>
    <s v="Anna@gmail.com"/>
    <s v="Anna"/>
    <s v="03-982"/>
    <n v="1"/>
    <s v="lotp"/>
    <n v="79.900000000000006"/>
  </r>
  <r>
    <n v="916"/>
    <s v="Zrealizowane"/>
    <d v="2016-11-08T15:32:00"/>
    <s v="02-796"/>
    <s v="Bartek@gmail.com"/>
    <s v="Bartek"/>
    <s v="02-796"/>
    <n v="1"/>
    <s v="lotp"/>
    <n v="79.900000000000006"/>
  </r>
  <r>
    <n v="917"/>
    <s v="Zrealizowane"/>
    <d v="2016-11-08T15:37:00"/>
    <s v="02-591"/>
    <s v="Małgorzata@gmail.com"/>
    <s v="Małgorzata"/>
    <s v="02-591"/>
    <n v="1"/>
    <s v="lotp"/>
    <n v="79.900000000000006"/>
  </r>
  <r>
    <n v="918"/>
    <s v="Zrealizowane"/>
    <d v="2016-11-08T15:40:00"/>
    <s v="04-072"/>
    <s v="Małgorzata@gmail.com"/>
    <s v="Małgorzata"/>
    <s v="04-072"/>
    <n v="1"/>
    <s v="lotp"/>
    <n v="79.900000000000006"/>
  </r>
  <r>
    <n v="919"/>
    <s v="Zrealizowane"/>
    <d v="2016-11-08T15:47:00"/>
    <s v="01-464"/>
    <s v="Karolina@gmail.com"/>
    <s v="Karolina"/>
    <s v="01-464"/>
    <n v="1"/>
    <s v="lotp"/>
    <n v="79.900000000000006"/>
  </r>
  <r>
    <n v="920"/>
    <s v="Zrealizowane"/>
    <d v="2016-11-08T15:50:00"/>
    <s v="51-250"/>
    <s v="Anna@gmail.com"/>
    <s v="Anna"/>
    <s v="51-250"/>
    <n v="1"/>
    <s v="lotp"/>
    <n v="79.900000000000006"/>
  </r>
  <r>
    <n v="921"/>
    <s v="Anulowane"/>
    <d v="2016-11-08T17:39:00"/>
    <s v="59-850"/>
    <s v="Joanna@gmail.com"/>
    <s v="Joanna"/>
    <s v="59-850"/>
    <n v="1"/>
    <s v="lotp"/>
    <n v="79.900000000000006"/>
  </r>
  <r>
    <n v="922"/>
    <s v="Zrealizowane"/>
    <d v="2016-11-08T16:12:00"/>
    <s v="96-325"/>
    <s v="JUSTYNA@gmail.com"/>
    <s v="JUSTYNA"/>
    <s v="96-325"/>
    <n v="1"/>
    <s v="lotp"/>
    <n v="79.900000000000006"/>
  </r>
  <r>
    <n v="923"/>
    <s v="Zrealizowane"/>
    <d v="2016-11-08T16:16:00"/>
    <s v="60-576"/>
    <s v="Agnieszka@gmail.com"/>
    <s v="Agnieszka"/>
    <s v="60-576"/>
    <n v="1"/>
    <s v="lotp"/>
    <n v="79.900000000000006"/>
  </r>
  <r>
    <n v="924"/>
    <s v="Zrealizowane"/>
    <d v="2016-11-08T16:22:00"/>
    <s v="61-616"/>
    <s v="Joanna@gmail.com"/>
    <s v="Joanna"/>
    <s v="61-616"/>
    <n v="1"/>
    <s v="lotp"/>
    <n v="79.900000000000006"/>
  </r>
  <r>
    <n v="925"/>
    <s v="Zrealizowane"/>
    <d v="2016-11-08T16:26:00"/>
    <s v="55-520"/>
    <s v="KATARZYNA@gmail.com"/>
    <s v="KATARZYNA"/>
    <s v="55-520"/>
    <n v="1"/>
    <s v="lotp"/>
    <n v="79.900000000000006"/>
  </r>
  <r>
    <n v="926"/>
    <s v="Zrealizowane"/>
    <d v="2016-11-08T16:38:00"/>
    <s v="96-321"/>
    <s v="Magdalena@gmail.com"/>
    <s v="Magdalena"/>
    <s v="96-321"/>
    <n v="1"/>
    <s v="lotp"/>
    <n v="79.900000000000006"/>
  </r>
  <r>
    <n v="927"/>
    <s v="Anulowane"/>
    <d v="2016-11-08T18:39:00"/>
    <s v="5-720"/>
    <s v="Paulina@gmail.com"/>
    <s v="Paulina"/>
    <s v="5-720"/>
    <n v="1"/>
    <s v="lotp"/>
    <n v="79.900000000000006"/>
  </r>
  <r>
    <n v="928"/>
    <s v="Zrealizowane"/>
    <d v="2016-11-08T16:58:00"/>
    <s v="44-253"/>
    <s v="Grzegorz@gmail.com"/>
    <s v="Grzegorz"/>
    <s v="44-253"/>
    <n v="1"/>
    <s v="lotp"/>
    <n v="79.900000000000006"/>
  </r>
  <r>
    <n v="929"/>
    <s v="Zrealizowane"/>
    <d v="2016-11-08T17:14:00"/>
    <s v="30-619"/>
    <s v="Katarzyna@gmail.com"/>
    <s v="Katarzyna"/>
    <s v="30-619"/>
    <n v="1"/>
    <s v="lotp"/>
    <n v="79.900000000000006"/>
  </r>
  <r>
    <n v="930"/>
    <s v="Zrealizowane"/>
    <d v="2016-11-08T17:13:00"/>
    <s v="57-520"/>
    <s v="Joanna@gmail.com"/>
    <s v="Joanna"/>
    <s v="57-520"/>
    <n v="1"/>
    <s v="lotp"/>
    <n v="79.900000000000006"/>
  </r>
  <r>
    <n v="931"/>
    <s v="Zrealizowane"/>
    <d v="2016-11-08T17:16:00"/>
    <s v="61-741"/>
    <s v="Joanna@gmail.com"/>
    <s v="Joanna"/>
    <s v="61-741"/>
    <n v="1"/>
    <s v="lotp"/>
    <n v="79.90000000000000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7">
  <r>
    <n v="692"/>
    <x v="0"/>
    <x v="0"/>
    <s v="86-141"/>
    <s v="s@gmail.com"/>
    <s v="s"/>
    <s v="86-141"/>
    <n v="1"/>
    <s v="lotp"/>
    <n v="80.489999999999995"/>
    <x v="0"/>
  </r>
  <r>
    <n v="693"/>
    <x v="0"/>
    <x v="1"/>
    <s v="86-141"/>
    <s v="s@gmail.com"/>
    <s v="s"/>
    <s v="86-141"/>
    <n v="1"/>
    <s v="ssp"/>
    <n v="80.489999999999995"/>
    <x v="0"/>
  </r>
  <r>
    <n v="695"/>
    <x v="0"/>
    <x v="2"/>
    <s v="86-141"/>
    <s v="s@gmail.com"/>
    <s v="s"/>
    <s v="86-141"/>
    <n v="1"/>
    <s v="lotp"/>
    <n v="80.489999999999995"/>
    <x v="0"/>
  </r>
  <r>
    <n v="804"/>
    <x v="1"/>
    <x v="3"/>
    <s v="44-100"/>
    <s v="sadf@gmail.com"/>
    <s v="sadf"/>
    <s v="44-100"/>
    <n v="1"/>
    <s v="lotp"/>
    <n v="72.36"/>
    <x v="0"/>
  </r>
  <r>
    <n v="806"/>
    <x v="1"/>
    <x v="4"/>
    <s v="86-141"/>
    <s v="s@gmail.com"/>
    <s v="s"/>
    <s v="86-141"/>
    <n v="1"/>
    <s v="lotp"/>
    <n v="72.36"/>
    <x v="0"/>
  </r>
  <r>
    <n v="807"/>
    <x v="1"/>
    <x v="5"/>
    <s v="-"/>
    <s v="s@gmail.com"/>
    <s v="s"/>
    <s v="-"/>
    <n v="1"/>
    <s v="lotp"/>
    <n v="72.36"/>
    <x v="0"/>
  </r>
  <r>
    <n v="808"/>
    <x v="1"/>
    <x v="6"/>
    <s v="-"/>
    <s v="s@gmail.com"/>
    <s v="s"/>
    <s v="-"/>
    <n v="1"/>
    <s v="lotp"/>
    <n v="72.36"/>
    <x v="0"/>
  </r>
  <r>
    <n v="828"/>
    <x v="0"/>
    <x v="7"/>
    <s v="44-100"/>
    <s v="sadf@gmail.com"/>
    <s v="sadf"/>
    <s v="44-100"/>
    <n v="1"/>
    <s v="lotp"/>
    <n v="0.81"/>
    <x v="0"/>
  </r>
  <r>
    <n v="830"/>
    <x v="0"/>
    <x v="8"/>
    <s v="-"/>
    <s v="Jan@gmail.com"/>
    <s v="Jan"/>
    <s v="-"/>
    <n v="1"/>
    <s v="lotp"/>
    <n v="0.81"/>
    <x v="0"/>
  </r>
  <r>
    <n v="831"/>
    <x v="0"/>
    <x v="9"/>
    <s v="-"/>
    <s v="s@gmail.com"/>
    <s v="s"/>
    <s v="-"/>
    <n v="1"/>
    <s v="lotp"/>
    <n v="72.36"/>
    <x v="0"/>
  </r>
  <r>
    <n v="832"/>
    <x v="0"/>
    <x v="10"/>
    <s v="-"/>
    <s v="s@gmail.com"/>
    <s v="s"/>
    <s v="-"/>
    <n v="1"/>
    <s v="lotp"/>
    <n v="72.36"/>
    <x v="0"/>
  </r>
  <r>
    <n v="834"/>
    <x v="0"/>
    <x v="11"/>
    <s v="59-101"/>
    <s v="Małgorzata@gmail.com"/>
    <s v="Małgorzata"/>
    <s v="59-101"/>
    <n v="1"/>
    <s v="lotp"/>
    <n v="79.900000000000006"/>
    <x v="0"/>
  </r>
  <r>
    <n v="835"/>
    <x v="0"/>
    <x v="12"/>
    <s v="81-817"/>
    <s v="Michał@gmail.com"/>
    <s v="Michał"/>
    <s v="81-817"/>
    <n v="1"/>
    <s v="lotp"/>
    <n v="79.900000000000006"/>
    <x v="0"/>
  </r>
  <r>
    <n v="836"/>
    <x v="0"/>
    <x v="12"/>
    <s v="31-970"/>
    <s v="Ewelina@gmail.com"/>
    <s v="Ewelina"/>
    <s v="31-970"/>
    <n v="1"/>
    <s v="lotp"/>
    <n v="79.900000000000006"/>
    <x v="0"/>
  </r>
  <r>
    <n v="837"/>
    <x v="0"/>
    <x v="13"/>
    <s v="62-081"/>
    <s v="Agnieszka@gmail.com"/>
    <s v="Agnieszka"/>
    <s v="62-081"/>
    <n v="1"/>
    <s v="lotp"/>
    <n v="79.900000000000006"/>
    <x v="1"/>
  </r>
  <r>
    <n v="838"/>
    <x v="0"/>
    <x v="13"/>
    <s v="01-946"/>
    <s v="Michał@gmail.com"/>
    <s v="Michał"/>
    <s v="01-946"/>
    <n v="1"/>
    <s v="lotp"/>
    <n v="79.900000000000006"/>
    <x v="0"/>
  </r>
  <r>
    <n v="839"/>
    <x v="0"/>
    <x v="14"/>
    <s v="59-430"/>
    <s v="Piotr@gmail.com"/>
    <s v="Piotr"/>
    <s v="59-430"/>
    <n v="1"/>
    <s v="lotp"/>
    <n v="79.900000000000006"/>
    <x v="0"/>
  </r>
  <r>
    <n v="840"/>
    <x v="0"/>
    <x v="15"/>
    <s v="05-152"/>
    <s v="Jakub@gmail.com"/>
    <s v="Jakub"/>
    <s v="05-152"/>
    <n v="1"/>
    <s v="lotp"/>
    <n v="79.900000000000006"/>
    <x v="0"/>
  </r>
  <r>
    <n v="841"/>
    <x v="0"/>
    <x v="16"/>
    <s v="42-300"/>
    <s v="Marta@gmail.com"/>
    <s v="Marta"/>
    <s v="42-300"/>
    <n v="1"/>
    <s v="lotp"/>
    <n v="79.900000000000006"/>
    <x v="0"/>
  </r>
  <r>
    <n v="842"/>
    <x v="0"/>
    <x v="17"/>
    <s v="41-500"/>
    <s v="Katarzyna@gmail.com"/>
    <s v="Katarzyna"/>
    <s v="41-500"/>
    <n v="1"/>
    <s v="lotp"/>
    <n v="79.900000000000006"/>
    <x v="0"/>
  </r>
  <r>
    <n v="843"/>
    <x v="0"/>
    <x v="18"/>
    <s v="50-039"/>
    <s v="Agnieszka@gmail.com"/>
    <s v="Agnieszka"/>
    <s v="50-039"/>
    <n v="1"/>
    <s v="lotp"/>
    <n v="79.900000000000006"/>
    <x v="1"/>
  </r>
  <r>
    <n v="844"/>
    <x v="0"/>
    <x v="18"/>
    <s v="05-091"/>
    <s v="Marcin@gmail.com"/>
    <s v="Marcin"/>
    <s v="05-091"/>
    <n v="1"/>
    <s v="lotp"/>
    <n v="79.900000000000006"/>
    <x v="0"/>
  </r>
  <r>
    <n v="845"/>
    <x v="0"/>
    <x v="18"/>
    <s v="53-621"/>
    <s v="Agnieszka@gmail.com"/>
    <s v="Agnieszka"/>
    <s v="53-621"/>
    <n v="1"/>
    <s v="lotp"/>
    <n v="79.900000000000006"/>
    <x v="1"/>
  </r>
  <r>
    <n v="846"/>
    <x v="0"/>
    <x v="19"/>
    <s v="43-140"/>
    <s v="Damian@gmail.com"/>
    <s v="Damian"/>
    <s v="43-140"/>
    <n v="1"/>
    <s v="lotp"/>
    <n v="79.900000000000006"/>
    <x v="0"/>
  </r>
  <r>
    <n v="847"/>
    <x v="0"/>
    <x v="20"/>
    <s v="00-716"/>
    <s v="Anna@gmail.com"/>
    <s v="Anna"/>
    <s v="00-716"/>
    <n v="1"/>
    <s v="lotp"/>
    <n v="79.900000000000006"/>
    <x v="1"/>
  </r>
  <r>
    <n v="848"/>
    <x v="0"/>
    <x v="21"/>
    <s v="82-500"/>
    <s v="Bartek@gmail.com"/>
    <s v="Bartek"/>
    <s v="82-500"/>
    <n v="1"/>
    <s v="lotp"/>
    <n v="79.900000000000006"/>
    <x v="0"/>
  </r>
  <r>
    <n v="849"/>
    <x v="0"/>
    <x v="21"/>
    <s v="60-566"/>
    <s v="Małgorzata@gmail.com"/>
    <s v="Małgorzata"/>
    <s v="60-566"/>
    <n v="1"/>
    <s v="lotp"/>
    <n v="79.900000000000006"/>
    <x v="0"/>
  </r>
  <r>
    <n v="850"/>
    <x v="0"/>
    <x v="22"/>
    <s v="67-100"/>
    <s v="Małgorzata@gmail.com"/>
    <s v="Małgorzata"/>
    <s v="67-100"/>
    <n v="1"/>
    <s v="lotp"/>
    <n v="79.900000000000006"/>
    <x v="0"/>
  </r>
  <r>
    <n v="851"/>
    <x v="0"/>
    <x v="22"/>
    <s v="53-611"/>
    <s v="Karolina@gmail.com"/>
    <s v="Karolina"/>
    <s v="53-611"/>
    <n v="1"/>
    <s v="lotp"/>
    <n v="79.900000000000006"/>
    <x v="0"/>
  </r>
  <r>
    <n v="852"/>
    <x v="0"/>
    <x v="23"/>
    <s v="44-114"/>
    <s v="Anna@gmail.com"/>
    <s v="Anna"/>
    <s v="44-114"/>
    <n v="1"/>
    <s v="lotp"/>
    <n v="79.900000000000006"/>
    <x v="1"/>
  </r>
  <r>
    <n v="853"/>
    <x v="1"/>
    <x v="24"/>
    <s v="01-188"/>
    <s v="Joanna@gmail.com"/>
    <s v="Joanna"/>
    <s v="01-188"/>
    <n v="1"/>
    <s v="lotp"/>
    <n v="79.900000000000006"/>
    <x v="0"/>
  </r>
  <r>
    <n v="854"/>
    <x v="0"/>
    <x v="23"/>
    <s v="61-619"/>
    <s v="JUSTYNA@gmail.com"/>
    <s v="JUSTYNA"/>
    <s v="61-619"/>
    <n v="1"/>
    <s v="lotp"/>
    <n v="79.900000000000006"/>
    <x v="0"/>
  </r>
  <r>
    <n v="855"/>
    <x v="0"/>
    <x v="25"/>
    <s v="01-426"/>
    <s v="Agnieszka@gmail.com"/>
    <s v="Agnieszka"/>
    <s v="01-426"/>
    <n v="1"/>
    <s v="lotp"/>
    <n v="79.900000000000006"/>
    <x v="1"/>
  </r>
  <r>
    <n v="856"/>
    <x v="1"/>
    <x v="24"/>
    <s v="01-188"/>
    <s v="Joanna@gmail.com"/>
    <s v="Joanna"/>
    <s v="01-188"/>
    <n v="1"/>
    <s v="lotp"/>
    <n v="79.900000000000006"/>
    <x v="0"/>
  </r>
  <r>
    <n v="857"/>
    <x v="0"/>
    <x v="25"/>
    <s v="62-003"/>
    <s v="Katarzyna@gmail.com"/>
    <s v="Katarzyna"/>
    <s v="62-003"/>
    <n v="1"/>
    <s v="lotp"/>
    <n v="79.900000000000006"/>
    <x v="0"/>
  </r>
  <r>
    <n v="858"/>
    <x v="0"/>
    <x v="26"/>
    <s v="31-610"/>
    <s v="Magdalena@gmail.com"/>
    <s v="Magdalena"/>
    <s v="31-610"/>
    <n v="1"/>
    <s v="lotp"/>
    <n v="79.900000000000006"/>
    <x v="0"/>
  </r>
  <r>
    <n v="859"/>
    <x v="0"/>
    <x v="27"/>
    <s v="27-670"/>
    <s v="Paulina@gmail.com"/>
    <s v="Paulina"/>
    <s v="27-670"/>
    <n v="1"/>
    <s v="lotp"/>
    <n v="79.900000000000006"/>
    <x v="0"/>
  </r>
  <r>
    <n v="860"/>
    <x v="0"/>
    <x v="28"/>
    <s v="30-149"/>
    <s v="Grzegorz@gmail.com"/>
    <s v="Grzegorz"/>
    <s v="30-149"/>
    <n v="1"/>
    <s v="lotp"/>
    <n v="79.900000000000006"/>
    <x v="0"/>
  </r>
  <r>
    <n v="861"/>
    <x v="0"/>
    <x v="29"/>
    <s v="30-040"/>
    <s v="Katarzyna@gmail.com"/>
    <s v="Katarzyna"/>
    <s v="30-040"/>
    <n v="1"/>
    <s v="lotp"/>
    <n v="79.900000000000006"/>
    <x v="0"/>
  </r>
  <r>
    <n v="862"/>
    <x v="1"/>
    <x v="24"/>
    <s v="01-188"/>
    <s v="Joanna@gmail.com"/>
    <s v="Joanna"/>
    <s v="01-188"/>
    <n v="1"/>
    <s v="lotp"/>
    <n v="79.900000000000006"/>
    <x v="0"/>
  </r>
  <r>
    <n v="863"/>
    <x v="1"/>
    <x v="30"/>
    <s v="01-188"/>
    <s v="Joanna@gmail.com"/>
    <s v="Joanna"/>
    <s v="01-188"/>
    <n v="1"/>
    <s v="lotp"/>
    <n v="79.900000000000006"/>
    <x v="0"/>
  </r>
  <r>
    <n v="864"/>
    <x v="0"/>
    <x v="30"/>
    <s v="09-400"/>
    <s v="Adam@gmail.com"/>
    <s v="Adam"/>
    <s v="09-400"/>
    <n v="1"/>
    <s v="lotp"/>
    <n v="79.900000000000006"/>
    <x v="1"/>
  </r>
  <r>
    <n v="865"/>
    <x v="0"/>
    <x v="31"/>
    <s v="47-180"/>
    <s v="Iwona@gmail.com"/>
    <s v="Iwona"/>
    <s v="47-180"/>
    <n v="1"/>
    <s v="lotp"/>
    <n v="79.900000000000006"/>
    <x v="0"/>
  </r>
  <r>
    <n v="866"/>
    <x v="0"/>
    <x v="32"/>
    <s v="50-150"/>
    <s v="Robert@gmail.com"/>
    <s v="Robert"/>
    <s v="50-150"/>
    <n v="1"/>
    <s v="lotp"/>
    <n v="79.900000000000006"/>
    <x v="0"/>
  </r>
  <r>
    <n v="867"/>
    <x v="0"/>
    <x v="33"/>
    <s v="91-371"/>
    <s v="Robert@gmail.com"/>
    <s v="Robert"/>
    <s v="91-371"/>
    <n v="1"/>
    <s v="lotp"/>
    <n v="79.900000000000006"/>
    <x v="0"/>
  </r>
  <r>
    <n v="868"/>
    <x v="0"/>
    <x v="34"/>
    <s v="41-303"/>
    <s v="Monika@gmail.com"/>
    <s v="Monika"/>
    <s v="41-303"/>
    <n v="1"/>
    <s v="lotp"/>
    <n v="79.900000000000006"/>
    <x v="0"/>
  </r>
  <r>
    <n v="869"/>
    <x v="0"/>
    <x v="34"/>
    <s v="67-300"/>
    <s v="Anna@gmail.com"/>
    <s v="Anna"/>
    <s v="67-300"/>
    <n v="1"/>
    <s v="lotp"/>
    <n v="79.900000000000006"/>
    <x v="1"/>
  </r>
  <r>
    <n v="870"/>
    <x v="0"/>
    <x v="24"/>
    <s v="62-800"/>
    <s v="Joanna@gmail.com"/>
    <s v="Joanna"/>
    <s v="62-800"/>
    <n v="1"/>
    <s v="lotp"/>
    <n v="79.900000000000006"/>
    <x v="0"/>
  </r>
  <r>
    <n v="871"/>
    <x v="0"/>
    <x v="35"/>
    <s v="02-495"/>
    <s v="Emil@gmail.com"/>
    <s v="Emil"/>
    <s v="02-495"/>
    <n v="1"/>
    <s v="lotp"/>
    <n v="79.900000000000006"/>
    <x v="0"/>
  </r>
  <r>
    <n v="872"/>
    <x v="0"/>
    <x v="35"/>
    <s v="38-200"/>
    <s v="Kamil@gmail.com"/>
    <s v="Kamil"/>
    <s v="38-200"/>
    <n v="1"/>
    <s v="lotp"/>
    <n v="79.900000000000006"/>
    <x v="0"/>
  </r>
  <r>
    <n v="873"/>
    <x v="0"/>
    <x v="36"/>
    <s v="55-093"/>
    <s v="Katarzyna@gmail.com"/>
    <s v="Katarzyna"/>
    <s v="55-093"/>
    <n v="1"/>
    <s v="lotp"/>
    <n v="79.900000000000006"/>
    <x v="0"/>
  </r>
  <r>
    <n v="874"/>
    <x v="0"/>
    <x v="37"/>
    <s v="54-611"/>
    <s v="Katarzyna@gmail.com"/>
    <s v="Katarzyna"/>
    <s v="54-611"/>
    <n v="1"/>
    <s v="lotp"/>
    <n v="79.900000000000006"/>
    <x v="0"/>
  </r>
  <r>
    <n v="875"/>
    <x v="0"/>
    <x v="38"/>
    <s v="26-600"/>
    <s v="Emilia@gmail.com"/>
    <s v="Emilia"/>
    <s v="26-600"/>
    <n v="1"/>
    <s v="lotp"/>
    <n v="79.900000000000006"/>
    <x v="0"/>
  </r>
  <r>
    <n v="876"/>
    <x v="0"/>
    <x v="39"/>
    <s v="97-200"/>
    <s v="Karolina@gmail.com"/>
    <s v="Karolina"/>
    <s v="97-200"/>
    <n v="1"/>
    <s v="lotp"/>
    <n v="79.900000000000006"/>
    <x v="0"/>
  </r>
  <r>
    <n v="877"/>
    <x v="0"/>
    <x v="40"/>
    <s v="99-400"/>
    <s v="Rafał@gmail.com"/>
    <s v="Rafał"/>
    <s v="99-400"/>
    <n v="1"/>
    <s v="lotp"/>
    <n v="79.900000000000006"/>
    <x v="0"/>
  </r>
  <r>
    <n v="878"/>
    <x v="0"/>
    <x v="41"/>
    <s v="04-087"/>
    <s v="Irena@gmail.com"/>
    <s v="Irena"/>
    <s v="04-087"/>
    <n v="1"/>
    <s v="lotp"/>
    <n v="79.900000000000006"/>
    <x v="0"/>
  </r>
  <r>
    <n v="879"/>
    <x v="0"/>
    <x v="42"/>
    <n v="-5"/>
    <s v="Konrad@gmail.com"/>
    <s v="Konrad"/>
    <n v="-5"/>
    <n v="1"/>
    <s v="lotp"/>
    <n v="79.900000000000006"/>
    <x v="0"/>
  </r>
  <r>
    <n v="880"/>
    <x v="1"/>
    <x v="40"/>
    <s v="05-270"/>
    <s v="Paulina@gmail.com"/>
    <s v="Paulina"/>
    <s v="05-270"/>
    <n v="1"/>
    <s v="lotp"/>
    <n v="79.900000000000006"/>
    <x v="0"/>
  </r>
  <r>
    <n v="881"/>
    <x v="0"/>
    <x v="43"/>
    <s v="61-131"/>
    <s v="Krzysztof@gmail.com"/>
    <s v="Krzysztof"/>
    <s v="61-131"/>
    <n v="1"/>
    <s v="lotp"/>
    <n v="79.900000000000006"/>
    <x v="0"/>
  </r>
  <r>
    <n v="882"/>
    <x v="0"/>
    <x v="44"/>
    <s v="26-110"/>
    <s v="Małgorzata@gmail.com"/>
    <s v="Małgorzata"/>
    <s v="26-110"/>
    <n v="1"/>
    <s v="lotp"/>
    <n v="79.900000000000006"/>
    <x v="0"/>
  </r>
  <r>
    <n v="883"/>
    <x v="0"/>
    <x v="45"/>
    <s v="05-270"/>
    <s v="Paulina@gmail.com"/>
    <s v="Paulina"/>
    <s v="05-270"/>
    <n v="1"/>
    <s v="lotp"/>
    <n v="79.900000000000006"/>
    <x v="0"/>
  </r>
  <r>
    <n v="884"/>
    <x v="0"/>
    <x v="46"/>
    <s v="05-400"/>
    <s v="Katarzyna@gmail.com"/>
    <s v="Katarzyna"/>
    <s v="05-400"/>
    <n v="1"/>
    <s v="lotp"/>
    <n v="79.900000000000006"/>
    <x v="0"/>
  </r>
  <r>
    <n v="885"/>
    <x v="0"/>
    <x v="47"/>
    <s v="80-177"/>
    <s v="Anna@gmail.com"/>
    <s v="Anna"/>
    <s v="80-177"/>
    <n v="1"/>
    <s v="lotp"/>
    <n v="79.900000000000006"/>
    <x v="1"/>
  </r>
  <r>
    <n v="886"/>
    <x v="0"/>
    <x v="48"/>
    <s v="63-100"/>
    <s v="Dawid@gmail.com"/>
    <s v="Dawid"/>
    <s v="63-100"/>
    <n v="1"/>
    <s v="lotp"/>
    <n v="79.900000000000006"/>
    <x v="0"/>
  </r>
  <r>
    <n v="887"/>
    <x v="0"/>
    <x v="49"/>
    <s v="25-431"/>
    <s v="Rafal@gmail.com"/>
    <s v="Rafal"/>
    <s v="25-431"/>
    <n v="1"/>
    <s v="lotp"/>
    <n v="79.900000000000006"/>
    <x v="0"/>
  </r>
  <r>
    <n v="888"/>
    <x v="0"/>
    <x v="50"/>
    <s v="31-202"/>
    <s v="Sylwia@gmail.com"/>
    <s v="Sylwia"/>
    <s v="31-202"/>
    <n v="1"/>
    <s v="lotp"/>
    <n v="79.900000000000006"/>
    <x v="0"/>
  </r>
  <r>
    <n v="889"/>
    <x v="0"/>
    <x v="51"/>
    <s v="56-400"/>
    <s v="Paulina@gmail.com"/>
    <s v="Paulina"/>
    <s v="56-400"/>
    <n v="1"/>
    <s v="lotp"/>
    <n v="79.900000000000006"/>
    <x v="0"/>
  </r>
  <r>
    <n v="890"/>
    <x v="0"/>
    <x v="52"/>
    <s v="98-200"/>
    <s v="Michał@gmail.com"/>
    <s v="Michał"/>
    <s v="98-200"/>
    <n v="1"/>
    <s v="lotp"/>
    <n v="79.900000000000006"/>
    <x v="0"/>
  </r>
  <r>
    <n v="891"/>
    <x v="0"/>
    <x v="53"/>
    <s v="70-110"/>
    <s v="Agata@gmail.com"/>
    <s v="Agata"/>
    <s v="70-110"/>
    <n v="1"/>
    <s v="lotp"/>
    <n v="79.900000000000006"/>
    <x v="1"/>
  </r>
  <r>
    <n v="892"/>
    <x v="1"/>
    <x v="54"/>
    <s v="35-505"/>
    <s v="Katarzyna@gmail.com"/>
    <s v="Katarzyna"/>
    <s v="35-505"/>
    <n v="1"/>
    <s v="lotp"/>
    <n v="79.900000000000006"/>
    <x v="0"/>
  </r>
  <r>
    <n v="893"/>
    <x v="0"/>
    <x v="55"/>
    <s v="01-494"/>
    <s v="Agnieszka@gmail.com"/>
    <s v="Agnieszka"/>
    <s v="01-494"/>
    <n v="1"/>
    <s v="lotp"/>
    <n v="79.900000000000006"/>
    <x v="1"/>
  </r>
  <r>
    <n v="894"/>
    <x v="0"/>
    <x v="56"/>
    <s v="51-138"/>
    <s v="Robert@gmail.com"/>
    <s v="Robert"/>
    <s v="51-138"/>
    <n v="1"/>
    <s v="lotp"/>
    <n v="79.900000000000006"/>
    <x v="0"/>
  </r>
  <r>
    <n v="895"/>
    <x v="0"/>
    <x v="57"/>
    <s v="32-085"/>
    <s v="Paweł@gmail.com"/>
    <s v="Paweł"/>
    <s v="32-085"/>
    <n v="1"/>
    <s v="lotp"/>
    <n v="79.900000000000006"/>
    <x v="0"/>
  </r>
  <r>
    <n v="896"/>
    <x v="0"/>
    <x v="58"/>
    <s v="01-248"/>
    <s v="Magda@gmail.com"/>
    <s v="Magda"/>
    <s v="01-248"/>
    <n v="1"/>
    <s v="lotp"/>
    <n v="79.900000000000006"/>
    <x v="0"/>
  </r>
  <r>
    <n v="897"/>
    <x v="0"/>
    <x v="59"/>
    <s v="02-991"/>
    <s v="Aleksander@gmail.com"/>
    <s v="Aleksander"/>
    <s v="02-991"/>
    <n v="1"/>
    <s v="lotp"/>
    <n v="79.900000000000006"/>
    <x v="1"/>
  </r>
  <r>
    <n v="898"/>
    <x v="0"/>
    <x v="60"/>
    <s v="00-745"/>
    <s v="Joanna@gmail.com"/>
    <s v="Joanna"/>
    <s v="00-745"/>
    <n v="1"/>
    <s v="lotp"/>
    <n v="79.900000000000006"/>
    <x v="0"/>
  </r>
  <r>
    <n v="899"/>
    <x v="0"/>
    <x v="61"/>
    <s v="80-601"/>
    <s v="Daniel@gmail.com"/>
    <s v="Daniel"/>
    <s v="80-601"/>
    <n v="1"/>
    <s v="lotp"/>
    <n v="79.900000000000006"/>
    <x v="0"/>
  </r>
  <r>
    <n v="900"/>
    <x v="0"/>
    <x v="62"/>
    <s v="02-392"/>
    <s v="Andrzej@gmail.com"/>
    <s v="Andrzej"/>
    <s v="02-392"/>
    <n v="1"/>
    <s v="lotp"/>
    <n v="79.900000000000006"/>
    <x v="1"/>
  </r>
  <r>
    <n v="901"/>
    <x v="0"/>
    <x v="63"/>
    <s v="40-668"/>
    <s v="Oskar@gmail.com"/>
    <s v="Oskar"/>
    <s v="40-668"/>
    <n v="1"/>
    <s v="lotp"/>
    <n v="79.900000000000006"/>
    <x v="0"/>
  </r>
  <r>
    <n v="902"/>
    <x v="0"/>
    <x v="64"/>
    <s v="02-493"/>
    <s v="Małgorzata@gmail.com"/>
    <s v="Małgorzata"/>
    <s v="02-493"/>
    <n v="1"/>
    <s v="lotp"/>
    <n v="79.900000000000006"/>
    <x v="0"/>
  </r>
  <r>
    <n v="903"/>
    <x v="0"/>
    <x v="65"/>
    <s v="05-870"/>
    <s v="Michał@gmail.com"/>
    <s v="Michał"/>
    <s v="05-870"/>
    <n v="1"/>
    <s v="lotp"/>
    <n v="79.900000000000006"/>
    <x v="0"/>
  </r>
  <r>
    <n v="904"/>
    <x v="0"/>
    <x v="66"/>
    <s v="32-089"/>
    <s v="Ewelina@gmail.com"/>
    <s v="Ewelina"/>
    <s v="32-089"/>
    <n v="1"/>
    <s v="lotp"/>
    <n v="79.900000000000006"/>
    <x v="0"/>
  </r>
  <r>
    <n v="905"/>
    <x v="0"/>
    <x v="67"/>
    <s v="80-254"/>
    <s v="Agnieszka@gmail.com"/>
    <s v="Agnieszka"/>
    <s v="80-254"/>
    <n v="1"/>
    <s v="lotp"/>
    <n v="79.900000000000006"/>
    <x v="1"/>
  </r>
  <r>
    <n v="906"/>
    <x v="0"/>
    <x v="68"/>
    <s v="51-169"/>
    <s v="Michał@gmail.com"/>
    <s v="Michał"/>
    <s v="51-169"/>
    <n v="1"/>
    <s v="lotp"/>
    <n v="79.900000000000006"/>
    <x v="0"/>
  </r>
  <r>
    <n v="907"/>
    <x v="0"/>
    <x v="69"/>
    <s v="05-520"/>
    <s v="Piotr@gmail.com"/>
    <s v="Piotr"/>
    <s v="05-520"/>
    <n v="1"/>
    <s v="lotp"/>
    <n v="79.900000000000006"/>
    <x v="0"/>
  </r>
  <r>
    <n v="908"/>
    <x v="0"/>
    <x v="70"/>
    <s v="80-457"/>
    <s v="Jakub@gmail.com"/>
    <s v="Jakub"/>
    <s v="80-457"/>
    <n v="1"/>
    <s v="lotp"/>
    <n v="79.900000000000006"/>
    <x v="0"/>
  </r>
  <r>
    <n v="909"/>
    <x v="0"/>
    <x v="71"/>
    <s v="73-155"/>
    <s v="Marta@gmail.com"/>
    <s v="Marta"/>
    <s v="73-155"/>
    <n v="1"/>
    <s v="lotp"/>
    <n v="79.900000000000006"/>
    <x v="0"/>
  </r>
  <r>
    <n v="910"/>
    <x v="0"/>
    <x v="72"/>
    <s v="62-052"/>
    <s v="Katarzyna@gmail.com"/>
    <s v="Katarzyna"/>
    <s v="62-052"/>
    <n v="1"/>
    <s v="lotp"/>
    <n v="79.900000000000006"/>
    <x v="0"/>
  </r>
  <r>
    <n v="911"/>
    <x v="0"/>
    <x v="71"/>
    <s v="32-660"/>
    <s v="Agnieszka@gmail.com"/>
    <s v="Agnieszka"/>
    <s v="32-660"/>
    <n v="1"/>
    <s v="lotp"/>
    <n v="79.900000000000006"/>
    <x v="1"/>
  </r>
  <r>
    <n v="912"/>
    <x v="0"/>
    <x v="72"/>
    <s v="85-346"/>
    <s v="Marcin@gmail.com"/>
    <s v="Marcin"/>
    <s v="85-346"/>
    <n v="1"/>
    <s v="lotp"/>
    <n v="79.900000000000006"/>
    <x v="0"/>
  </r>
  <r>
    <n v="913"/>
    <x v="0"/>
    <x v="73"/>
    <s v="41-710"/>
    <s v="Agnieszka@gmail.com"/>
    <s v="Agnieszka"/>
    <s v="41-710"/>
    <n v="1"/>
    <s v="lotp"/>
    <n v="79.900000000000006"/>
    <x v="1"/>
  </r>
  <r>
    <n v="914"/>
    <x v="0"/>
    <x v="74"/>
    <s v="59-700"/>
    <s v="Damian@gmail.com"/>
    <s v="Damian"/>
    <s v="59-700"/>
    <n v="1"/>
    <s v="lotp"/>
    <n v="79.900000000000006"/>
    <x v="0"/>
  </r>
  <r>
    <n v="915"/>
    <x v="0"/>
    <x v="75"/>
    <s v="03-982"/>
    <s v="Anna@gmail.com"/>
    <s v="Anna"/>
    <s v="03-982"/>
    <n v="1"/>
    <s v="lotp"/>
    <n v="79.900000000000006"/>
    <x v="1"/>
  </r>
  <r>
    <n v="916"/>
    <x v="0"/>
    <x v="76"/>
    <s v="02-796"/>
    <s v="Bartek@gmail.com"/>
    <s v="Bartek"/>
    <s v="02-796"/>
    <n v="1"/>
    <s v="lotp"/>
    <n v="79.900000000000006"/>
    <x v="0"/>
  </r>
  <r>
    <n v="917"/>
    <x v="0"/>
    <x v="77"/>
    <s v="02-591"/>
    <s v="Małgorzata@gmail.com"/>
    <s v="Małgorzata"/>
    <s v="02-591"/>
    <n v="1"/>
    <s v="lotp"/>
    <n v="79.900000000000006"/>
    <x v="0"/>
  </r>
  <r>
    <n v="918"/>
    <x v="0"/>
    <x v="78"/>
    <s v="04-072"/>
    <s v="Małgorzata@gmail.com"/>
    <s v="Małgorzata"/>
    <s v="04-072"/>
    <n v="1"/>
    <s v="lotp"/>
    <n v="79.900000000000006"/>
    <x v="0"/>
  </r>
  <r>
    <n v="919"/>
    <x v="0"/>
    <x v="79"/>
    <s v="01-464"/>
    <s v="Karolina@gmail.com"/>
    <s v="Karolina"/>
    <s v="01-464"/>
    <n v="1"/>
    <s v="lotp"/>
    <n v="79.900000000000006"/>
    <x v="0"/>
  </r>
  <r>
    <n v="920"/>
    <x v="0"/>
    <x v="80"/>
    <s v="51-250"/>
    <s v="Anna@gmail.com"/>
    <s v="Anna"/>
    <s v="51-250"/>
    <n v="1"/>
    <s v="lotp"/>
    <n v="79.900000000000006"/>
    <x v="1"/>
  </r>
  <r>
    <n v="921"/>
    <x v="1"/>
    <x v="81"/>
    <s v="59-850"/>
    <s v="Joanna@gmail.com"/>
    <s v="Joanna"/>
    <s v="59-850"/>
    <n v="1"/>
    <s v="lotp"/>
    <n v="3500"/>
    <x v="0"/>
  </r>
  <r>
    <n v="922"/>
    <x v="0"/>
    <x v="82"/>
    <s v="96-325"/>
    <s v="JUSTYNA@gmail.com"/>
    <s v="JUSTYNA"/>
    <s v="96-325"/>
    <n v="1"/>
    <s v="lotp"/>
    <n v="79.900000000000006"/>
    <x v="0"/>
  </r>
  <r>
    <n v="923"/>
    <x v="0"/>
    <x v="83"/>
    <s v="60-576"/>
    <s v="Agnieszka@gmail.com"/>
    <s v="Agnieszka"/>
    <s v="60-576"/>
    <n v="1"/>
    <s v="lotp"/>
    <n v="79.900000000000006"/>
    <x v="1"/>
  </r>
  <r>
    <n v="924"/>
    <x v="0"/>
    <x v="84"/>
    <s v="61-616"/>
    <s v="Joanna@gmail.com"/>
    <s v="Joanna"/>
    <s v="61-616"/>
    <n v="1"/>
    <s v="lotp"/>
    <n v="79.900000000000006"/>
    <x v="0"/>
  </r>
  <r>
    <n v="925"/>
    <x v="0"/>
    <x v="85"/>
    <s v="55-520"/>
    <s v="KATARZYNA@gmail.com"/>
    <s v="KATARZYNA"/>
    <s v="55-520"/>
    <n v="1"/>
    <s v="lotp"/>
    <n v="79.900000000000006"/>
    <x v="0"/>
  </r>
  <r>
    <n v="926"/>
    <x v="0"/>
    <x v="86"/>
    <s v="96-321"/>
    <s v="Magdalena@gmail.com"/>
    <s v="Magdalena"/>
    <s v="96-321"/>
    <n v="1"/>
    <s v="lotp"/>
    <n v="79.900000000000006"/>
    <x v="0"/>
  </r>
  <r>
    <n v="927"/>
    <x v="1"/>
    <x v="87"/>
    <s v="5-720"/>
    <s v="Paulina@gmail.com"/>
    <s v="Paulina"/>
    <s v="5-720"/>
    <n v="1"/>
    <s v="lotp"/>
    <n v="79.900000000000006"/>
    <x v="0"/>
  </r>
  <r>
    <n v="928"/>
    <x v="0"/>
    <x v="88"/>
    <s v="44-253"/>
    <s v="Grzegorz@gmail.com"/>
    <s v="Grzegorz"/>
    <s v="44-253"/>
    <n v="1"/>
    <s v="lotp"/>
    <n v="79.900000000000006"/>
    <x v="0"/>
  </r>
  <r>
    <n v="929"/>
    <x v="0"/>
    <x v="89"/>
    <s v="30-619"/>
    <s v="Katarzyna@gmail.com"/>
    <s v="Katarzyna"/>
    <s v="30-619"/>
    <n v="1"/>
    <s v="lotp"/>
    <n v="79.900000000000006"/>
    <x v="0"/>
  </r>
  <r>
    <n v="930"/>
    <x v="0"/>
    <x v="90"/>
    <s v="57-520"/>
    <s v="Joanna@gmail.com"/>
    <s v="Joanna"/>
    <s v="57-520"/>
    <n v="1"/>
    <s v="lotp"/>
    <n v="79.900000000000006"/>
    <x v="0"/>
  </r>
  <r>
    <n v="931"/>
    <x v="0"/>
    <x v="91"/>
    <s v="61-741"/>
    <s v="Joanna@gmail.com"/>
    <s v="Joanna"/>
    <s v="61-741"/>
    <n v="1"/>
    <s v="lotp"/>
    <n v="79.900000000000006"/>
    <x v="0"/>
  </r>
  <r>
    <m/>
    <x v="2"/>
    <x v="92"/>
    <m/>
    <m/>
    <m/>
    <m/>
    <m/>
    <m/>
    <m/>
    <x v="0"/>
  </r>
  <r>
    <n v="933"/>
    <x v="0"/>
    <x v="93"/>
    <s v="43-190"/>
    <s v="Iwona@gmail.com"/>
    <s v="Iwona"/>
    <s v="43-190"/>
    <n v="1"/>
    <s v="lotp"/>
    <n v="79.900000000000006"/>
    <x v="0"/>
  </r>
  <r>
    <n v="934"/>
    <x v="0"/>
    <x v="94"/>
    <s v="23-155"/>
    <s v="Robert@gmail.com"/>
    <s v="Robert"/>
    <s v="23-155"/>
    <n v="1"/>
    <s v="lotp"/>
    <n v="79.900000000000006"/>
    <x v="0"/>
  </r>
  <r>
    <n v="935"/>
    <x v="0"/>
    <x v="95"/>
    <s v="05-870"/>
    <s v="Robert@gmail.com"/>
    <s v="Robert"/>
    <s v="05-870"/>
    <n v="1"/>
    <s v="lotp"/>
    <n v="79.900000000000006"/>
    <x v="0"/>
  </r>
  <r>
    <n v="936"/>
    <x v="0"/>
    <x v="87"/>
    <s v="37-716"/>
    <s v="Monika@gmail.com"/>
    <s v="Monika"/>
    <s v="37-716"/>
    <n v="1"/>
    <s v="lotp"/>
    <n v="79.900000000000006"/>
    <x v="0"/>
  </r>
  <r>
    <n v="937"/>
    <x v="0"/>
    <x v="96"/>
    <s v="04-045"/>
    <s v="Anna@gmail.com"/>
    <s v="Anna"/>
    <s v="04-045"/>
    <n v="1"/>
    <s v="lotp"/>
    <n v="79.900000000000006"/>
    <x v="1"/>
  </r>
  <r>
    <n v="938"/>
    <x v="0"/>
    <x v="97"/>
    <s v="35-106"/>
    <s v="Joanna@gmail.com"/>
    <s v="Joanna"/>
    <s v="35-106"/>
    <n v="1"/>
    <s v="lotp"/>
    <n v="79.900000000000006"/>
    <x v="0"/>
  </r>
  <r>
    <n v="939"/>
    <x v="1"/>
    <x v="98"/>
    <s v="05-822"/>
    <s v="Emil@gmail.com"/>
    <s v="Emil"/>
    <s v="05-822"/>
    <n v="1"/>
    <s v="lotp"/>
    <n v="79.900000000000006"/>
    <x v="0"/>
  </r>
  <r>
    <n v="940"/>
    <x v="0"/>
    <x v="99"/>
    <s v="95-200"/>
    <s v="Kamil@gmail.com"/>
    <s v="Kamil"/>
    <s v="95-200"/>
    <n v="1"/>
    <s v="lotp"/>
    <n v="79.900000000000006"/>
    <x v="0"/>
  </r>
  <r>
    <n v="941"/>
    <x v="0"/>
    <x v="100"/>
    <s v="99-420"/>
    <s v="Katarzyna@gmail.com"/>
    <s v="Katarzyna"/>
    <s v="99-420"/>
    <n v="1"/>
    <s v="lotp"/>
    <n v="79.900000000000006"/>
    <x v="0"/>
  </r>
  <r>
    <n v="942"/>
    <x v="0"/>
    <x v="101"/>
    <s v="01-190"/>
    <s v="Katarzyna@gmail.com"/>
    <s v="Katarzyna"/>
    <s v="01-190"/>
    <n v="1"/>
    <s v="lotp"/>
    <n v="79.900000000000006"/>
    <x v="0"/>
  </r>
  <r>
    <n v="943"/>
    <x v="0"/>
    <x v="102"/>
    <s v="03-543"/>
    <s v="Emilia@gmail.com"/>
    <s v="Emilia"/>
    <s v="03-543"/>
    <n v="1"/>
    <s v="lotp"/>
    <n v="79.900000000000006"/>
    <x v="0"/>
  </r>
  <r>
    <n v="944"/>
    <x v="0"/>
    <x v="103"/>
    <s v="63-112"/>
    <s v="Karolina@gmail.com"/>
    <s v="Karolina"/>
    <s v="63-112"/>
    <n v="1"/>
    <s v="lotp"/>
    <n v="79.900000000000006"/>
    <x v="0"/>
  </r>
  <r>
    <n v="945"/>
    <x v="1"/>
    <x v="98"/>
    <s v="30-638"/>
    <s v="Rafał@gmail.com"/>
    <s v="Rafał"/>
    <s v="30-638"/>
    <n v="1"/>
    <s v="lotp"/>
    <n v="79.900000000000006"/>
    <x v="0"/>
  </r>
  <r>
    <n v="946"/>
    <x v="0"/>
    <x v="104"/>
    <s v="35-103"/>
    <s v="Irena@gmail.com"/>
    <s v="Irena"/>
    <s v="35-103"/>
    <n v="1"/>
    <s v="lotp"/>
    <n v="79.900000000000006"/>
    <x v="0"/>
  </r>
  <r>
    <n v="947"/>
    <x v="0"/>
    <x v="104"/>
    <s v="30-638"/>
    <s v="Konrad@gmail.com"/>
    <s v="Konrad"/>
    <s v="30-638"/>
    <n v="1"/>
    <s v="lotp"/>
    <n v="79.900000000000006"/>
    <x v="0"/>
  </r>
  <r>
    <n v="948"/>
    <x v="0"/>
    <x v="105"/>
    <s v="02-758"/>
    <s v="Paulina@gmail.com"/>
    <s v="Paulina"/>
    <s v="02-758"/>
    <n v="1"/>
    <s v="lotp"/>
    <n v="79.900000000000006"/>
    <x v="0"/>
  </r>
  <r>
    <n v="949"/>
    <x v="0"/>
    <x v="106"/>
    <s v="02-672"/>
    <s v="Krzysztof@gmail.com"/>
    <s v="Krzysztof"/>
    <s v="02-672"/>
    <n v="1"/>
    <s v="lotp"/>
    <n v="79.900000000000006"/>
    <x v="0"/>
  </r>
  <r>
    <n v="950"/>
    <x v="1"/>
    <x v="107"/>
    <s v="02-743"/>
    <s v="Małgorzata@gmail.com"/>
    <s v="Małgorzata"/>
    <s v="02-743"/>
    <n v="1"/>
    <s v="lotp"/>
    <n v="79.900000000000006"/>
    <x v="0"/>
  </r>
  <r>
    <n v="951"/>
    <x v="0"/>
    <x v="108"/>
    <s v="02-767"/>
    <s v="Paulina@gmail.com"/>
    <s v="Paulina"/>
    <s v="02-767"/>
    <n v="1"/>
    <s v="lotp"/>
    <n v="79.900000000000006"/>
    <x v="0"/>
  </r>
  <r>
    <n v="952"/>
    <x v="0"/>
    <x v="109"/>
    <s v="44-121"/>
    <s v="Katarzyna@gmail.com"/>
    <s v="Katarzyna"/>
    <s v="44-121"/>
    <n v="1"/>
    <s v="lotp"/>
    <n v="79.900000000000006"/>
    <x v="0"/>
  </r>
  <r>
    <n v="953"/>
    <x v="0"/>
    <x v="110"/>
    <s v="31-843"/>
    <s v="Anna@gmail.com"/>
    <s v="Anna"/>
    <s v="31-843"/>
    <n v="1"/>
    <s v="lotp"/>
    <n v="79.900000000000006"/>
    <x v="1"/>
  </r>
  <r>
    <n v="954"/>
    <x v="0"/>
    <x v="111"/>
    <s v="20-582"/>
    <s v="Dawid@gmail.com"/>
    <s v="Dawid"/>
    <s v="20-582"/>
    <n v="1"/>
    <s v="lotp"/>
    <n v="79.900000000000006"/>
    <x v="0"/>
  </r>
  <r>
    <n v="955"/>
    <x v="0"/>
    <x v="112"/>
    <s v="62-800"/>
    <s v="Rafal@gmail.com"/>
    <s v="Rafal"/>
    <s v="62-800"/>
    <n v="1"/>
    <s v="lotp"/>
    <n v="79.900000000000006"/>
    <x v="0"/>
  </r>
  <r>
    <n v="956"/>
    <x v="0"/>
    <x v="113"/>
    <s v="35-505"/>
    <s v="Sylwia@gmail.com"/>
    <s v="Sylwia"/>
    <s v="35-505"/>
    <n v="1"/>
    <s v="lotp"/>
    <n v="79.900000000000006"/>
    <x v="0"/>
  </r>
  <r>
    <n v="957"/>
    <x v="0"/>
    <x v="114"/>
    <n v="1708"/>
    <s v="Paulina@gmail.com"/>
    <s v="Paulina"/>
    <n v="1708"/>
    <n v="1"/>
    <s v="lotp"/>
    <n v="79.900000000000006"/>
    <x v="0"/>
  </r>
  <r>
    <n v="958"/>
    <x v="0"/>
    <x v="115"/>
    <s v="35-077"/>
    <s v="Michał@gmail.com"/>
    <s v="Michał"/>
    <s v="35-077"/>
    <n v="1"/>
    <s v="lotp"/>
    <n v="79.900000000000006"/>
    <x v="0"/>
  </r>
  <r>
    <n v="959"/>
    <x v="0"/>
    <x v="115"/>
    <s v="35-505"/>
    <s v="Agata@gmail.com"/>
    <s v="Agata"/>
    <s v="35-505"/>
    <n v="1"/>
    <s v="lotp"/>
    <n v="79.900000000000006"/>
    <x v="1"/>
  </r>
  <r>
    <n v="960"/>
    <x v="0"/>
    <x v="98"/>
    <s v="21-100"/>
    <s v="Katarzyna@gmail.com"/>
    <s v="Katarzyna"/>
    <s v="21-100"/>
    <n v="1"/>
    <s v="lotp"/>
    <n v="79.900000000000006"/>
    <x v="0"/>
  </r>
  <r>
    <n v="961"/>
    <x v="1"/>
    <x v="116"/>
    <s v="42-290"/>
    <s v="Agnieszka@gmail.com"/>
    <s v="Agnieszka"/>
    <s v="42-290"/>
    <n v="1"/>
    <s v="lotp"/>
    <n v="79.900000000000006"/>
    <x v="1"/>
  </r>
  <r>
    <n v="962"/>
    <x v="0"/>
    <x v="117"/>
    <s v="60-681"/>
    <s v="Robert@gmail.com"/>
    <s v="Robert"/>
    <s v="60-681"/>
    <n v="1"/>
    <s v="lotp"/>
    <n v="79.900000000000006"/>
    <x v="0"/>
  </r>
  <r>
    <n v="963"/>
    <x v="0"/>
    <x v="118"/>
    <s v="32-400"/>
    <s v="Paweł@gmail.com"/>
    <s v="Paweł"/>
    <s v="32-400"/>
    <n v="1"/>
    <s v="lotp"/>
    <n v="79.900000000000006"/>
    <x v="0"/>
  </r>
  <r>
    <n v="964"/>
    <x v="0"/>
    <x v="119"/>
    <s v="05-822"/>
    <s v="Magda@gmail.com"/>
    <s v="Magda"/>
    <s v="05-822"/>
    <n v="1"/>
    <s v="lotp"/>
    <n v="79.900000000000006"/>
    <x v="0"/>
  </r>
  <r>
    <n v="965"/>
    <x v="0"/>
    <x v="120"/>
    <s v="50-570"/>
    <s v="Aleksander@gmail.com"/>
    <s v="Aleksander"/>
    <s v="50-570"/>
    <n v="1"/>
    <s v="lotp"/>
    <n v="79.900000000000006"/>
    <x v="1"/>
  </r>
  <r>
    <n v="966"/>
    <x v="0"/>
    <x v="121"/>
    <s v="41-707"/>
    <s v="Joanna@gmail.com"/>
    <s v="Joanna"/>
    <s v="41-707"/>
    <n v="1"/>
    <s v="lotp"/>
    <n v="79.900000000000006"/>
    <x v="0"/>
  </r>
  <r>
    <n v="967"/>
    <x v="0"/>
    <x v="122"/>
    <s v="56-120"/>
    <s v="Daniel@gmail.com"/>
    <s v="Daniel"/>
    <s v="56-120"/>
    <n v="1"/>
    <s v="lotp"/>
    <n v="79.900000000000006"/>
    <x v="0"/>
  </r>
  <r>
    <n v="968"/>
    <x v="0"/>
    <x v="123"/>
    <s v="25-380"/>
    <s v="Andrzej@gmail.com"/>
    <s v="Andrzej"/>
    <s v="25-380"/>
    <n v="1"/>
    <s v="lotp"/>
    <n v="79.900000000000006"/>
    <x v="1"/>
  </r>
  <r>
    <n v="969"/>
    <x v="0"/>
    <x v="124"/>
    <s v="99-300"/>
    <s v="Oskar@gmail.com"/>
    <s v="Oskar"/>
    <s v="99-300"/>
    <n v="1"/>
    <s v="lotp"/>
    <n v="79.900000000000006"/>
    <x v="0"/>
  </r>
  <r>
    <n v="970"/>
    <x v="0"/>
    <x v="125"/>
    <s v="01-142"/>
    <s v="Małgorzata@gmail.com"/>
    <s v="Małgorzata"/>
    <s v="01-142"/>
    <n v="1"/>
    <s v="lotp"/>
    <n v="79.900000000000006"/>
    <x v="0"/>
  </r>
  <r>
    <n v="971"/>
    <x v="0"/>
    <x v="126"/>
    <s v="32-005"/>
    <s v="Michał@gmail.com"/>
    <s v="Michał"/>
    <s v="32-005"/>
    <n v="1"/>
    <s v="lotp"/>
    <n v="79.900000000000006"/>
    <x v="0"/>
  </r>
  <r>
    <n v="972"/>
    <x v="0"/>
    <x v="127"/>
    <s v="44-337"/>
    <s v="Ewelina@gmail.com"/>
    <s v="Ewelina"/>
    <s v="44-337"/>
    <n v="1"/>
    <s v="lotp"/>
    <n v="79.900000000000006"/>
    <x v="0"/>
  </r>
  <r>
    <n v="973"/>
    <x v="0"/>
    <x v="128"/>
    <s v="54-402"/>
    <s v="Agnieszka@gmail.com"/>
    <s v="Agnieszka"/>
    <s v="54-402"/>
    <n v="1"/>
    <s v="lotp"/>
    <n v="79.900000000000006"/>
    <x v="1"/>
  </r>
  <r>
    <n v="974"/>
    <x v="1"/>
    <x v="129"/>
    <s v="28-400"/>
    <s v="Michał@gmail.com"/>
    <s v="Michał"/>
    <s v="28-400"/>
    <n v="1"/>
    <s v="lotp"/>
    <n v="79.900000000000006"/>
    <x v="0"/>
  </r>
  <r>
    <n v="975"/>
    <x v="0"/>
    <x v="130"/>
    <s v="55-100"/>
    <s v="Piotr@gmail.com"/>
    <s v="Piotr"/>
    <s v="55-100"/>
    <n v="1"/>
    <s v="lotp"/>
    <n v="79.900000000000006"/>
    <x v="0"/>
  </r>
  <r>
    <n v="976"/>
    <x v="0"/>
    <x v="131"/>
    <s v="01-991"/>
    <s v="Jakub@gmail.com"/>
    <s v="Jakub"/>
    <s v="01-991"/>
    <n v="1"/>
    <s v="lotp"/>
    <n v="79.900000000000006"/>
    <x v="0"/>
  </r>
  <r>
    <n v="977"/>
    <x v="0"/>
    <x v="132"/>
    <s v="44-240"/>
    <s v="Marta@gmail.com"/>
    <s v="Marta"/>
    <s v="44-240"/>
    <n v="1"/>
    <s v="lotp"/>
    <n v="79.900000000000006"/>
    <x v="0"/>
  </r>
  <r>
    <n v="978"/>
    <x v="0"/>
    <x v="133"/>
    <s v="00-137"/>
    <s v="Katarzyna@gmail.com"/>
    <s v="Katarzyna"/>
    <s v="00-137"/>
    <n v="1"/>
    <s v="lotp"/>
    <n v="79.900000000000006"/>
    <x v="0"/>
  </r>
  <r>
    <n v="979"/>
    <x v="1"/>
    <x v="134"/>
    <s v="28-400"/>
    <s v="Agnieszka@gmail.com"/>
    <s v="Agnieszka"/>
    <s v="28-400"/>
    <n v="1"/>
    <s v="lotp"/>
    <n v="79.900000000000006"/>
    <x v="1"/>
  </r>
  <r>
    <n v="980"/>
    <x v="0"/>
    <x v="133"/>
    <s v="0-296"/>
    <s v="Marcin@gmail.com"/>
    <s v="Marcin"/>
    <s v="0-296"/>
    <n v="1"/>
    <s v="lotp"/>
    <n v="79.900000000000006"/>
    <x v="0"/>
  </r>
  <r>
    <n v="981"/>
    <x v="0"/>
    <x v="135"/>
    <s v="05-816"/>
    <s v="Agnieszka@gmail.com"/>
    <s v="Agnieszka"/>
    <s v="05-816"/>
    <n v="1"/>
    <s v="lotp"/>
    <n v="79.900000000000006"/>
    <x v="1"/>
  </r>
  <r>
    <n v="982"/>
    <x v="0"/>
    <x v="136"/>
    <s v="64-730"/>
    <s v="Damian@gmail.com"/>
    <s v="Damian"/>
    <s v="64-730"/>
    <n v="1"/>
    <s v="lotp"/>
    <n v="79.900000000000006"/>
    <x v="0"/>
  </r>
  <r>
    <n v="983"/>
    <x v="0"/>
    <x v="137"/>
    <s v="42-207"/>
    <s v="Anna@gmail.com"/>
    <s v="Anna"/>
    <s v="42-207"/>
    <n v="1"/>
    <s v="lotp"/>
    <n v="79.900000000000006"/>
    <x v="1"/>
  </r>
  <r>
    <n v="984"/>
    <x v="0"/>
    <x v="138"/>
    <s v="47-440"/>
    <s v="Bartek@gmail.com"/>
    <s v="Bartek"/>
    <s v="47-440"/>
    <n v="1"/>
    <s v="lotp"/>
    <n v="79.900000000000006"/>
    <x v="0"/>
  </r>
  <r>
    <n v="985"/>
    <x v="0"/>
    <x v="138"/>
    <s v="87-100"/>
    <s v="Małgorzata@gmail.com"/>
    <s v="Małgorzata"/>
    <s v="87-100"/>
    <n v="1"/>
    <s v="lotp"/>
    <n v="79.900000000000006"/>
    <x v="0"/>
  </r>
  <r>
    <n v="986"/>
    <x v="0"/>
    <x v="139"/>
    <s v="05-304"/>
    <s v="Małgorzata@gmail.com"/>
    <s v="Małgorzata"/>
    <s v="05-304"/>
    <n v="1"/>
    <s v="lotp"/>
    <n v="79.900000000000006"/>
    <x v="0"/>
  </r>
  <r>
    <n v="987"/>
    <x v="0"/>
    <x v="140"/>
    <s v="02-785"/>
    <s v="Karolina@gmail.com"/>
    <s v="Karolina"/>
    <s v="02-785"/>
    <n v="1"/>
    <s v="lotp"/>
    <n v="79.900000000000006"/>
    <x v="0"/>
  </r>
  <r>
    <n v="988"/>
    <x v="0"/>
    <x v="140"/>
    <s v="03-043"/>
    <s v="Anna@gmail.com"/>
    <s v="Anna"/>
    <s v="03-043"/>
    <n v="1"/>
    <s v="lotp"/>
    <n v="79.900000000000006"/>
    <x v="1"/>
  </r>
  <r>
    <n v="989"/>
    <x v="0"/>
    <x v="141"/>
    <s v="05-420"/>
    <s v="Joanna@gmail.com"/>
    <s v="Joanna"/>
    <s v="05-420"/>
    <n v="1"/>
    <s v="lotp"/>
    <n v="79.900000000000006"/>
    <x v="0"/>
  </r>
  <r>
    <n v="990"/>
    <x v="0"/>
    <x v="142"/>
    <s v="81-107"/>
    <s v="JUSTYNA@gmail.com"/>
    <s v="JUSTYNA"/>
    <s v="81-107"/>
    <n v="1"/>
    <s v="lotp"/>
    <n v="79.900000000000006"/>
    <x v="0"/>
  </r>
  <r>
    <n v="991"/>
    <x v="0"/>
    <x v="143"/>
    <s v="02-778"/>
    <s v="Agnieszka@gmail.com"/>
    <s v="Agnieszka"/>
    <s v="02-778"/>
    <n v="1"/>
    <s v="lotp"/>
    <n v="79.900000000000006"/>
    <x v="1"/>
  </r>
  <r>
    <n v="992"/>
    <x v="0"/>
    <x v="144"/>
    <s v="03-890"/>
    <s v="Joanna@gmail.com"/>
    <s v="Joanna"/>
    <s v="03-890"/>
    <n v="1"/>
    <s v="lotp"/>
    <n v="79.900000000000006"/>
    <x v="0"/>
  </r>
  <r>
    <n v="994"/>
    <x v="1"/>
    <x v="145"/>
    <s v="50-421"/>
    <s v="KATARZYNA@gmail.com"/>
    <s v="KATARZYNA"/>
    <s v="50-421"/>
    <n v="1"/>
    <s v="ssp"/>
    <n v="80.489999999999995"/>
    <x v="0"/>
  </r>
  <r>
    <n v="995"/>
    <x v="0"/>
    <x v="146"/>
    <s v="26-600"/>
    <s v="Magdalena@gmail.com"/>
    <s v="Magdalena"/>
    <s v="26-600"/>
    <n v="1"/>
    <s v="lotp"/>
    <n v="79.900000000000006"/>
    <x v="0"/>
  </r>
  <r>
    <n v="996"/>
    <x v="1"/>
    <x v="147"/>
    <s v="82-300"/>
    <s v="Paulina@gmail.com"/>
    <s v="Paulina"/>
    <s v="82-300"/>
    <n v="1"/>
    <s v="lotp"/>
    <n v="79.900000000000006"/>
    <x v="0"/>
  </r>
  <r>
    <n v="997"/>
    <x v="0"/>
    <x v="148"/>
    <s v="32-020"/>
    <s v="Grzegorz@gmail.com"/>
    <s v="Grzegorz"/>
    <s v="32-020"/>
    <n v="1"/>
    <s v="lotp"/>
    <n v="79.900000000000006"/>
    <x v="0"/>
  </r>
  <r>
    <n v="998"/>
    <x v="0"/>
    <x v="149"/>
    <s v="93-574"/>
    <s v="Katarzyna@gmail.com"/>
    <s v="Katarzyna"/>
    <s v="93-574"/>
    <n v="1"/>
    <s v="lotp"/>
    <n v="79.900000000000006"/>
    <x v="0"/>
  </r>
  <r>
    <n v="999"/>
    <x v="0"/>
    <x v="150"/>
    <s v="95-040"/>
    <s v="Joanna@gmail.com"/>
    <s v="Joanna"/>
    <s v="95-040"/>
    <n v="1"/>
    <s v="lotp"/>
    <n v="79.900000000000006"/>
    <x v="0"/>
  </r>
  <r>
    <n v="1000"/>
    <x v="0"/>
    <x v="151"/>
    <s v="05-816"/>
    <s v="Joanna@gmail.com"/>
    <s v="Joanna"/>
    <s v="05-816"/>
    <n v="1"/>
    <s v="lotp"/>
    <n v="79.900000000000006"/>
    <x v="0"/>
  </r>
  <r>
    <n v="1001"/>
    <x v="0"/>
    <x v="150"/>
    <s v="96-300"/>
    <s v="Adam@gmail.com"/>
    <s v="Adam"/>
    <s v="96-300"/>
    <n v="1"/>
    <s v="lotp"/>
    <n v="79.900000000000006"/>
    <x v="1"/>
  </r>
  <r>
    <n v="1002"/>
    <x v="0"/>
    <x v="152"/>
    <s v="38-516"/>
    <s v="Iwona@gmail.com"/>
    <s v="Iwona"/>
    <s v="38-516"/>
    <n v="1"/>
    <s v="lotp"/>
    <n v="79.900000000000006"/>
    <x v="0"/>
  </r>
  <r>
    <n v="1003"/>
    <x v="0"/>
    <x v="153"/>
    <s v="40-781"/>
    <s v="Robert@gmail.com"/>
    <s v="Robert"/>
    <s v="40-781"/>
    <n v="1"/>
    <s v="lotp"/>
    <n v="79.900000000000006"/>
    <x v="0"/>
  </r>
  <r>
    <n v="1004"/>
    <x v="0"/>
    <x v="154"/>
    <s v="76-200"/>
    <s v="Robert@gmail.com"/>
    <s v="Robert"/>
    <s v="76-200"/>
    <n v="1"/>
    <s v="lotp"/>
    <n v="79.900000000000006"/>
    <x v="0"/>
  </r>
  <r>
    <n v="1005"/>
    <x v="0"/>
    <x v="155"/>
    <s v="43-300"/>
    <s v="Monika@gmail.com"/>
    <s v="Monika"/>
    <s v="43-300"/>
    <n v="1"/>
    <s v="lotp"/>
    <n v="79.900000000000006"/>
    <x v="0"/>
  </r>
  <r>
    <n v="1006"/>
    <x v="0"/>
    <x v="156"/>
    <s v="02-797"/>
    <s v="Anna@gmail.com"/>
    <s v="Anna"/>
    <s v="02-797"/>
    <n v="1"/>
    <s v="lotp"/>
    <n v="79.900000000000006"/>
    <x v="1"/>
  </r>
  <r>
    <n v="1007"/>
    <x v="1"/>
    <x v="157"/>
    <s v="96-300"/>
    <s v="Joanna@gmail.com"/>
    <s v="Joanna"/>
    <s v="96-300"/>
    <n v="1"/>
    <s v="lotp"/>
    <n v="79.900000000000006"/>
    <x v="0"/>
  </r>
  <r>
    <n v="1008"/>
    <x v="0"/>
    <x v="158"/>
    <s v="53-325"/>
    <s v="Emil@gmail.com"/>
    <s v="Emil"/>
    <s v="53-325"/>
    <n v="1"/>
    <s v="lotp"/>
    <n v="79.900000000000006"/>
    <x v="0"/>
  </r>
  <r>
    <n v="1009"/>
    <x v="0"/>
    <x v="159"/>
    <s v="05-806"/>
    <s v="Kamil@gmail.com"/>
    <s v="Kamil"/>
    <s v="05-806"/>
    <n v="1"/>
    <s v="lotp"/>
    <n v="79.900000000000006"/>
    <x v="0"/>
  </r>
  <r>
    <n v="1010"/>
    <x v="0"/>
    <x v="160"/>
    <s v="00-553"/>
    <s v="Katarzyna@gmail.com"/>
    <s v="Katarzyna"/>
    <s v="00-553"/>
    <n v="1"/>
    <s v="lotp"/>
    <n v="79.900000000000006"/>
    <x v="0"/>
  </r>
  <r>
    <n v="1011"/>
    <x v="0"/>
    <x v="161"/>
    <s v="31-339"/>
    <s v="Katarzyna@gmail.com"/>
    <s v="Katarzyna"/>
    <s v="31-339"/>
    <n v="1"/>
    <s v="lotp"/>
    <n v="79.900000000000006"/>
    <x v="0"/>
  </r>
  <r>
    <n v="1012"/>
    <x v="0"/>
    <x v="162"/>
    <s v="01-231"/>
    <s v="Emilia@gmail.com"/>
    <s v="Emilia"/>
    <s v="01-231"/>
    <n v="1"/>
    <s v="lotp"/>
    <n v="79.900000000000006"/>
    <x v="0"/>
  </r>
  <r>
    <n v="1013"/>
    <x v="1"/>
    <x v="163"/>
    <s v="87-100"/>
    <s v="Karolina@gmail.com"/>
    <s v="Karolina"/>
    <s v="87-100"/>
    <n v="1"/>
    <s v="lotp"/>
    <n v="79.900000000000006"/>
    <x v="0"/>
  </r>
  <r>
    <n v="1014"/>
    <x v="0"/>
    <x v="164"/>
    <s v="62-004"/>
    <s v="Rafał@gmail.com"/>
    <s v="Rafał"/>
    <s v="62-004"/>
    <n v="1"/>
    <s v="lotp"/>
    <n v="79.900000000000006"/>
    <x v="0"/>
  </r>
  <r>
    <n v="1015"/>
    <x v="0"/>
    <x v="165"/>
    <s v="95-070"/>
    <s v="Irena@gmail.com"/>
    <s v="Irena"/>
    <s v="95-070"/>
    <n v="1"/>
    <s v="lotp"/>
    <n v="79.900000000000006"/>
    <x v="0"/>
  </r>
  <r>
    <n v="1016"/>
    <x v="0"/>
    <x v="166"/>
    <s v="05-200"/>
    <s v="Konrad@gmail.com"/>
    <s v="Konrad"/>
    <s v="05-200"/>
    <n v="1"/>
    <s v="lotp"/>
    <n v="79.900000000000006"/>
    <x v="0"/>
  </r>
  <r>
    <n v="1017"/>
    <x v="0"/>
    <x v="167"/>
    <s v="31-279"/>
    <s v="Paulina@gmail.com"/>
    <s v="Paulina"/>
    <s v="31-279"/>
    <n v="1"/>
    <s v="lotp"/>
    <n v="79.900000000000006"/>
    <x v="0"/>
  </r>
  <r>
    <n v="1018"/>
    <x v="0"/>
    <x v="168"/>
    <s v="00-120"/>
    <s v="Krzysztof@gmail.com"/>
    <s v="Krzysztof"/>
    <s v="00-120"/>
    <n v="1"/>
    <s v="lotp"/>
    <n v="79.900000000000006"/>
    <x v="0"/>
  </r>
  <r>
    <n v="1019"/>
    <x v="0"/>
    <x v="169"/>
    <s v="46-060"/>
    <s v="Małgorzata@gmail.com"/>
    <s v="Małgorzata"/>
    <s v="46-060"/>
    <n v="1"/>
    <s v="lotp"/>
    <n v="79.900000000000006"/>
    <x v="0"/>
  </r>
  <r>
    <n v="1020"/>
    <x v="0"/>
    <x v="170"/>
    <s v="26-920"/>
    <s v="Paulina@gmail.com"/>
    <s v="Paulina"/>
    <s v="26-920"/>
    <n v="1"/>
    <s v="lotp"/>
    <n v="79.900000000000006"/>
    <x v="0"/>
  </r>
  <r>
    <n v="1021"/>
    <x v="0"/>
    <x v="171"/>
    <s v="43-300"/>
    <s v="Katarzyna@gmail.com"/>
    <s v="Katarzyna"/>
    <s v="43-300"/>
    <n v="1"/>
    <s v="lotp"/>
    <n v="79.900000000000006"/>
    <x v="0"/>
  </r>
  <r>
    <n v="1022"/>
    <x v="0"/>
    <x v="172"/>
    <s v="55-220"/>
    <s v="Anna@gmail.com"/>
    <s v="Anna"/>
    <s v="55-220"/>
    <n v="1"/>
    <s v="lotp"/>
    <n v="79.900000000000006"/>
    <x v="1"/>
  </r>
  <r>
    <n v="1023"/>
    <x v="1"/>
    <x v="173"/>
    <s v="68-200"/>
    <s v="Dawid@gmail.com"/>
    <s v="Dawid"/>
    <s v="68-200"/>
    <n v="1"/>
    <s v="lotp"/>
    <n v="79.900000000000006"/>
    <x v="0"/>
  </r>
  <r>
    <n v="1024"/>
    <x v="0"/>
    <x v="174"/>
    <s v="52-022"/>
    <s v="Rafal@gmail.com"/>
    <s v="Rafal"/>
    <s v="52-022"/>
    <n v="1"/>
    <s v="lotp"/>
    <n v="79.900000000000006"/>
    <x v="0"/>
  </r>
  <r>
    <n v="1025"/>
    <x v="0"/>
    <x v="173"/>
    <s v="68-200"/>
    <s v="Sylwia@gmail.com"/>
    <s v="Sylwia"/>
    <s v="68-200"/>
    <n v="1"/>
    <s v="lotp"/>
    <n v="79.900000000000006"/>
    <x v="0"/>
  </r>
  <r>
    <n v="1026"/>
    <x v="0"/>
    <x v="175"/>
    <s v="11-300"/>
    <s v="Paulina@gmail.com"/>
    <s v="Paulina"/>
    <s v="11-300"/>
    <n v="1"/>
    <s v="lotp"/>
    <n v="79.900000000000006"/>
    <x v="0"/>
  </r>
  <r>
    <n v="1027"/>
    <x v="0"/>
    <x v="176"/>
    <s v="50-203"/>
    <s v="Michał@gmail.com"/>
    <s v="Michał"/>
    <s v="50-203"/>
    <n v="1"/>
    <s v="lotp"/>
    <n v="79.900000000000006"/>
    <x v="0"/>
  </r>
  <r>
    <n v="1028"/>
    <x v="0"/>
    <x v="177"/>
    <s v="28-400"/>
    <s v="Agata@gmail.com"/>
    <s v="Agata"/>
    <s v="28-400"/>
    <n v="1"/>
    <s v="lotp"/>
    <n v="79.900000000000006"/>
    <x v="1"/>
  </r>
  <r>
    <n v="1029"/>
    <x v="0"/>
    <x v="177"/>
    <s v="59-220"/>
    <s v="Katarzyna@gmail.com"/>
    <s v="Katarzyna"/>
    <s v="59-220"/>
    <n v="1"/>
    <s v="lotp"/>
    <n v="79.900000000000006"/>
    <x v="0"/>
  </r>
  <r>
    <n v="1030"/>
    <x v="0"/>
    <x v="178"/>
    <s v="20-834"/>
    <s v="Agnieszka@gmail.com"/>
    <s v="Agnieszka"/>
    <s v="20-834"/>
    <n v="1"/>
    <s v="lotp"/>
    <n v="79.900000000000006"/>
    <x v="1"/>
  </r>
  <r>
    <n v="1031"/>
    <x v="0"/>
    <x v="179"/>
    <s v="92-402"/>
    <s v="Robert@gmail.com"/>
    <s v="Robert"/>
    <s v="92-402"/>
    <n v="1"/>
    <s v="lotp"/>
    <n v="79.900000000000006"/>
    <x v="0"/>
  </r>
  <r>
    <n v="1032"/>
    <x v="1"/>
    <x v="180"/>
    <s v="09-500"/>
    <s v="Paweł@gmail.com"/>
    <s v="Paweł"/>
    <s v="09-500"/>
    <n v="1"/>
    <s v="lotp"/>
    <n v="79.900000000000006"/>
    <x v="0"/>
  </r>
  <r>
    <n v="1033"/>
    <x v="0"/>
    <x v="181"/>
    <s v="50-525"/>
    <s v="Magda@gmail.com"/>
    <s v="Magda"/>
    <s v="50-525"/>
    <n v="1"/>
    <s v="lotp"/>
    <n v="79.900000000000006"/>
    <x v="0"/>
  </r>
  <r>
    <n v="1034"/>
    <x v="0"/>
    <x v="182"/>
    <s v="08-330"/>
    <s v="Aleksander@gmail.com"/>
    <s v="Aleksander"/>
    <s v="08-330"/>
    <n v="1"/>
    <s v="lotp"/>
    <n v="79.900000000000006"/>
    <x v="1"/>
  </r>
  <r>
    <n v="1035"/>
    <x v="0"/>
    <x v="183"/>
    <s v="09-407"/>
    <s v="Joanna@gmail.com"/>
    <s v="Joanna"/>
    <s v="09-407"/>
    <n v="1"/>
    <s v="lotp"/>
    <n v="79.900000000000006"/>
    <x v="0"/>
  </r>
  <r>
    <n v="1036"/>
    <x v="0"/>
    <x v="184"/>
    <s v="32-065"/>
    <s v="Daniel@gmail.com"/>
    <s v="Daniel"/>
    <s v="32-065"/>
    <n v="1"/>
    <s v="lotp"/>
    <n v="79.900000000000006"/>
    <x v="0"/>
  </r>
  <r>
    <n v="1037"/>
    <x v="0"/>
    <x v="185"/>
    <s v="32-420"/>
    <s v="Andrzej@gmail.com"/>
    <s v="Andrzej"/>
    <s v="32-420"/>
    <n v="1"/>
    <s v="lotp"/>
    <n v="79.900000000000006"/>
    <x v="1"/>
  </r>
  <r>
    <n v="1038"/>
    <x v="0"/>
    <x v="186"/>
    <s v="50-226"/>
    <s v="Oskar@gmail.com"/>
    <s v="Oskar"/>
    <s v="50-226"/>
    <n v="1"/>
    <s v="lotp"/>
    <n v="79.900000000000006"/>
    <x v="0"/>
  </r>
  <r>
    <n v="1039"/>
    <x v="0"/>
    <x v="187"/>
    <s v="97-200"/>
    <s v="Małgorzata@gmail.com"/>
    <s v="Małgorzata"/>
    <s v="97-200"/>
    <n v="1"/>
    <s v="lotp"/>
    <n v="79.900000000000006"/>
    <x v="0"/>
  </r>
  <r>
    <n v="1040"/>
    <x v="0"/>
    <x v="188"/>
    <s v="02-775"/>
    <s v="Michał@gmail.com"/>
    <s v="Michał"/>
    <s v="02-775"/>
    <n v="1"/>
    <s v="lotp"/>
    <n v="79.900000000000006"/>
    <x v="0"/>
  </r>
  <r>
    <n v="1041"/>
    <x v="0"/>
    <x v="189"/>
    <s v="30-698"/>
    <s v="Ewelina@gmail.com"/>
    <s v="Ewelina"/>
    <s v="30-698"/>
    <n v="1"/>
    <s v="lotp"/>
    <n v="79.900000000000006"/>
    <x v="0"/>
  </r>
  <r>
    <n v="1042"/>
    <x v="0"/>
    <x v="190"/>
    <s v="05-822"/>
    <s v="Agnieszka@gmail.com"/>
    <s v="Agnieszka"/>
    <s v="05-822"/>
    <n v="1"/>
    <s v="lotp"/>
    <n v="79.900000000000006"/>
    <x v="1"/>
  </r>
  <r>
    <n v="1043"/>
    <x v="1"/>
    <x v="191"/>
    <s v="40-731"/>
    <s v="Michał@gmail.com"/>
    <s v="Michał"/>
    <s v="40-731"/>
    <n v="1"/>
    <s v="lotp"/>
    <n v="79.900000000000006"/>
    <x v="0"/>
  </r>
  <r>
    <n v="1044"/>
    <x v="0"/>
    <x v="192"/>
    <n v="40741"/>
    <s v="Piotr@gmail.com"/>
    <s v="Piotr"/>
    <n v="40741"/>
    <n v="1"/>
    <s v="lotp"/>
    <n v="79.900000000000006"/>
    <x v="0"/>
  </r>
  <r>
    <n v="1045"/>
    <x v="0"/>
    <x v="193"/>
    <s v="09-400"/>
    <s v="Jakub@gmail.com"/>
    <s v="Jakub"/>
    <s v="09-400"/>
    <n v="1"/>
    <s v="lotp"/>
    <n v="79.900000000000006"/>
    <x v="0"/>
  </r>
  <r>
    <n v="1046"/>
    <x v="0"/>
    <x v="194"/>
    <s v="60-860"/>
    <s v="Marta@gmail.com"/>
    <s v="Marta"/>
    <s v="60-860"/>
    <n v="1"/>
    <s v="lotp"/>
    <n v="79.900000000000006"/>
    <x v="0"/>
  </r>
  <r>
    <n v="1047"/>
    <x v="0"/>
    <x v="195"/>
    <s v="83-262"/>
    <s v="Katarzyna@gmail.com"/>
    <s v="Katarzyna"/>
    <s v="83-262"/>
    <n v="1"/>
    <s v="lotp"/>
    <n v="79.900000000000006"/>
    <x v="0"/>
  </r>
  <r>
    <n v="1048"/>
    <x v="0"/>
    <x v="196"/>
    <s v="80-320"/>
    <s v="Agnieszka@gmail.com"/>
    <s v="Agnieszka"/>
    <s v="80-320"/>
    <n v="1"/>
    <s v="lotp"/>
    <n v="79.900000000000006"/>
    <x v="1"/>
  </r>
  <r>
    <n v="1049"/>
    <x v="0"/>
    <x v="197"/>
    <s v="04-041"/>
    <s v="Marcin@gmail.com"/>
    <s v="Marcin"/>
    <s v="04-041"/>
    <n v="1"/>
    <s v="lotp"/>
    <n v="79.900000000000006"/>
    <x v="0"/>
  </r>
  <r>
    <n v="1050"/>
    <x v="0"/>
    <x v="198"/>
    <s v="96-315"/>
    <s v="Agnieszka@gmail.com"/>
    <s v="Agnieszka"/>
    <s v="96-315"/>
    <n v="1"/>
    <s v="lotp"/>
    <n v="79.900000000000006"/>
    <x v="1"/>
  </r>
  <r>
    <n v="1051"/>
    <x v="0"/>
    <x v="199"/>
    <s v="54-424"/>
    <s v="Damian@gmail.com"/>
    <s v="Damian"/>
    <s v="54-424"/>
    <n v="1"/>
    <s v="lotp"/>
    <n v="79.900000000000006"/>
    <x v="0"/>
  </r>
  <r>
    <n v="1052"/>
    <x v="0"/>
    <x v="200"/>
    <s v="31-559"/>
    <s v="Anna@gmail.com"/>
    <s v="Anna"/>
    <s v="31-559"/>
    <n v="1"/>
    <s v="lotp"/>
    <n v="79.900000000000006"/>
    <x v="1"/>
  </r>
  <r>
    <n v="1053"/>
    <x v="0"/>
    <x v="201"/>
    <s v="96-320"/>
    <s v="Bartek@gmail.com"/>
    <s v="Bartek"/>
    <s v="96-320"/>
    <n v="1"/>
    <s v="lotp"/>
    <n v="79.900000000000006"/>
    <x v="0"/>
  </r>
  <r>
    <n v="1054"/>
    <x v="0"/>
    <x v="202"/>
    <s v="43-400"/>
    <s v="Małgorzata@gmail.com"/>
    <s v="Małgorzata"/>
    <s v="43-400"/>
    <n v="1"/>
    <s v="lotp"/>
    <n v="79.900000000000006"/>
    <x v="0"/>
  </r>
  <r>
    <n v="1055"/>
    <x v="0"/>
    <x v="203"/>
    <s v="30-392"/>
    <s v="Małgorzata@gmail.com"/>
    <s v="Małgorzata"/>
    <s v="30-392"/>
    <n v="1"/>
    <s v="lotp"/>
    <n v="79.900000000000006"/>
    <x v="0"/>
  </r>
  <r>
    <n v="1056"/>
    <x v="0"/>
    <x v="204"/>
    <s v="62-052"/>
    <s v="Karolina@gmail.com"/>
    <s v="Karolina"/>
    <s v="62-052"/>
    <n v="1"/>
    <s v="lotp"/>
    <n v="79.900000000000006"/>
    <x v="0"/>
  </r>
  <r>
    <n v="1057"/>
    <x v="0"/>
    <x v="205"/>
    <s v="8-410"/>
    <s v="Anna@gmail.com"/>
    <s v="Anna"/>
    <s v="8-410"/>
    <n v="1"/>
    <s v="lotp"/>
    <n v="79.900000000000006"/>
    <x v="1"/>
  </r>
  <r>
    <n v="1058"/>
    <x v="0"/>
    <x v="206"/>
    <s v="81-820"/>
    <s v="Joanna@gmail.com"/>
    <s v="Joanna"/>
    <s v="81-820"/>
    <n v="1"/>
    <s v="lotp"/>
    <n v="79.900000000000006"/>
    <x v="0"/>
  </r>
  <r>
    <n v="1059"/>
    <x v="0"/>
    <x v="207"/>
    <s v="40-145"/>
    <s v="JUSTYNA@gmail.com"/>
    <s v="JUSTYNA"/>
    <s v="40-145"/>
    <n v="1"/>
    <s v="lotp"/>
    <n v="79.900000000000006"/>
    <x v="0"/>
  </r>
  <r>
    <n v="1060"/>
    <x v="0"/>
    <x v="208"/>
    <s v="01-926"/>
    <s v="Agnieszka@gmail.com"/>
    <s v="Agnieszka"/>
    <s v="01-926"/>
    <n v="1"/>
    <s v="lotp"/>
    <n v="79.900000000000006"/>
    <x v="1"/>
  </r>
  <r>
    <n v="1061"/>
    <x v="0"/>
    <x v="209"/>
    <s v="59-850"/>
    <s v="Joanna@gmail.com"/>
    <s v="Joanna"/>
    <s v="59-850"/>
    <n v="1"/>
    <s v="lotp"/>
    <n v="79.900000000000006"/>
    <x v="0"/>
  </r>
  <r>
    <n v="1062"/>
    <x v="0"/>
    <x v="210"/>
    <s v="31-920"/>
    <s v="KATARZYNA@gmail.com"/>
    <s v="KATARZYNA"/>
    <s v="31-920"/>
    <n v="1"/>
    <s v="lotp"/>
    <n v="79.900000000000006"/>
    <x v="0"/>
  </r>
  <r>
    <n v="1064"/>
    <x v="0"/>
    <x v="211"/>
    <s v="09-400"/>
    <s v="Magdalena@gmail.com"/>
    <s v="Magdalena"/>
    <s v="09-400"/>
    <n v="1"/>
    <s v="lotp"/>
    <n v="23.58"/>
    <x v="0"/>
  </r>
  <r>
    <n v="1065"/>
    <x v="0"/>
    <x v="212"/>
    <s v="71-504"/>
    <s v="Paulina@gmail.com"/>
    <s v="Paulina"/>
    <s v="71-504"/>
    <n v="1"/>
    <s v="lotp"/>
    <n v="23.58"/>
    <x v="0"/>
  </r>
  <r>
    <n v="1066"/>
    <x v="0"/>
    <x v="213"/>
    <s v="01-470"/>
    <s v="Grzegorz@gmail.com"/>
    <s v="Grzegorz"/>
    <s v="01-470"/>
    <n v="1"/>
    <s v="lotp"/>
    <n v="23.58"/>
    <x v="0"/>
  </r>
  <r>
    <n v="1067"/>
    <x v="0"/>
    <x v="214"/>
    <s v="51-313"/>
    <s v="Katarzyna@gmail.com"/>
    <s v="Katarzyna"/>
    <s v="51-313"/>
    <n v="1"/>
    <s v="lotp"/>
    <n v="23.58"/>
    <x v="0"/>
  </r>
  <r>
    <n v="1068"/>
    <x v="0"/>
    <x v="215"/>
    <s v="01-604"/>
    <s v="Joanna@gmail.com"/>
    <s v="Joanna"/>
    <s v="01-604"/>
    <n v="1"/>
    <s v="lotp"/>
    <n v="23.58"/>
    <x v="0"/>
  </r>
  <r>
    <m/>
    <x v="2"/>
    <x v="92"/>
    <m/>
    <m/>
    <m/>
    <m/>
    <m/>
    <m/>
    <m/>
    <x v="0"/>
  </r>
  <r>
    <n v="1071"/>
    <x v="0"/>
    <x v="216"/>
    <s v="27-400"/>
    <s v="Adam@gmail.com"/>
    <s v="Adam"/>
    <s v="27-400"/>
    <n v="1"/>
    <s v="lotp"/>
    <n v="23.58"/>
    <x v="1"/>
  </r>
  <r>
    <n v="1072"/>
    <x v="0"/>
    <x v="217"/>
    <s v="60-007"/>
    <s v="Iwona@gmail.com"/>
    <s v="Iwona"/>
    <s v="60-007"/>
    <n v="1"/>
    <s v="lotp"/>
    <n v="23.58"/>
    <x v="0"/>
  </r>
  <r>
    <n v="1073"/>
    <x v="1"/>
    <x v="218"/>
    <s v="04-384"/>
    <s v="Robert@gmail.com"/>
    <s v="Robert"/>
    <s v="04-384"/>
    <n v="1"/>
    <s v="lotp"/>
    <n v="23.58"/>
    <x v="0"/>
  </r>
  <r>
    <n v="1074"/>
    <x v="1"/>
    <x v="218"/>
    <s v="04-384"/>
    <s v="Robert@gmail.com"/>
    <s v="Robert"/>
    <s v="04-384"/>
    <n v="1"/>
    <s v="lotp"/>
    <n v="23.58"/>
    <x v="0"/>
  </r>
  <r>
    <n v="1075"/>
    <x v="1"/>
    <x v="218"/>
    <s v="04-384"/>
    <s v="Monika@gmail.com"/>
    <s v="Monika"/>
    <s v="04-384"/>
    <n v="1"/>
    <s v="lotp"/>
    <n v="23.58"/>
    <x v="0"/>
  </r>
  <r>
    <n v="1076"/>
    <x v="1"/>
    <x v="218"/>
    <s v="04-384"/>
    <s v="Anna@gmail.com"/>
    <s v="Anna"/>
    <s v="04-384"/>
    <n v="1"/>
    <s v="lotp"/>
    <n v="23.58"/>
    <x v="1"/>
  </r>
  <r>
    <n v="1077"/>
    <x v="0"/>
    <x v="219"/>
    <s v="04-384"/>
    <s v="Joanna@gmail.com"/>
    <s v="Joanna"/>
    <s v="04-384"/>
    <n v="1"/>
    <s v="lotp"/>
    <n v="23.58"/>
    <x v="0"/>
  </r>
  <r>
    <n v="1078"/>
    <x v="0"/>
    <x v="220"/>
    <s v="03-982"/>
    <s v="Emil@gmail.com"/>
    <s v="Emil"/>
    <s v="03-982"/>
    <n v="1"/>
    <s v="lotp"/>
    <n v="23.58"/>
    <x v="0"/>
  </r>
  <r>
    <n v="1079"/>
    <x v="0"/>
    <x v="218"/>
    <s v="55-093"/>
    <s v="Kamil@gmail.com"/>
    <s v="Kamil"/>
    <s v="55-093"/>
    <n v="1"/>
    <s v="lotp"/>
    <n v="23.58"/>
    <x v="0"/>
  </r>
  <r>
    <n v="1080"/>
    <x v="0"/>
    <x v="221"/>
    <s v="37-120"/>
    <s v="Katarzyna@gmail.com"/>
    <s v="Katarzyna"/>
    <s v="37-120"/>
    <n v="1"/>
    <s v="lotp"/>
    <n v="23.58"/>
    <x v="0"/>
  </r>
  <r>
    <n v="1081"/>
    <x v="0"/>
    <x v="222"/>
    <s v="51-114"/>
    <s v="Katarzyna@gmail.com"/>
    <s v="Katarzyna"/>
    <s v="51-114"/>
    <n v="1"/>
    <s v="lotp"/>
    <n v="23.58"/>
    <x v="0"/>
  </r>
  <r>
    <n v="1082"/>
    <x v="0"/>
    <x v="223"/>
    <s v="02-775"/>
    <s v="Emilia@gmail.com"/>
    <s v="Emilia"/>
    <s v="02-775"/>
    <n v="1"/>
    <s v="lotp"/>
    <n v="23.58"/>
    <x v="0"/>
  </r>
  <r>
    <n v="1083"/>
    <x v="0"/>
    <x v="224"/>
    <s v="65-547"/>
    <s v="Karolina@gmail.com"/>
    <s v="Karolina"/>
    <s v="65-547"/>
    <n v="1"/>
    <s v="lotp"/>
    <n v="23.58"/>
    <x v="0"/>
  </r>
  <r>
    <n v="1084"/>
    <x v="0"/>
    <x v="225"/>
    <s v="11-111"/>
    <s v="Rafał@gmail.com"/>
    <s v="Rafał"/>
    <s v="11-111"/>
    <n v="1"/>
    <s v="lotp"/>
    <n v="23.58"/>
    <x v="0"/>
  </r>
  <r>
    <n v="1085"/>
    <x v="0"/>
    <x v="226"/>
    <s v="05-123"/>
    <s v="Irena@gmail.com"/>
    <s v="Irena"/>
    <s v="05-123"/>
    <n v="1"/>
    <s v="lotp"/>
    <n v="23.58"/>
    <x v="0"/>
  </r>
  <r>
    <n v="1086"/>
    <x v="0"/>
    <x v="227"/>
    <s v="25-437"/>
    <s v="Konrad@gmail.com"/>
    <s v="Konrad"/>
    <s v="25-437"/>
    <n v="1"/>
    <s v="lotp"/>
    <n v="23.58"/>
    <x v="0"/>
  </r>
  <r>
    <n v="1087"/>
    <x v="0"/>
    <x v="228"/>
    <s v="02-797"/>
    <s v="Paulina@gmail.com"/>
    <s v="Paulina"/>
    <s v="02-797"/>
    <n v="1"/>
    <s v="lotp"/>
    <n v="23.58"/>
    <x v="0"/>
  </r>
  <r>
    <n v="1088"/>
    <x v="1"/>
    <x v="229"/>
    <s v="03-987"/>
    <s v="Krzysztof@gmail.com"/>
    <s v="Krzysztof"/>
    <s v="03-987"/>
    <n v="1"/>
    <s v="lotp"/>
    <n v="23.58"/>
    <x v="0"/>
  </r>
  <r>
    <n v="1089"/>
    <x v="0"/>
    <x v="230"/>
    <s v="31-623"/>
    <s v="Małgorzata@gmail.com"/>
    <s v="Małgorzata"/>
    <s v="31-623"/>
    <n v="1"/>
    <s v="lotp"/>
    <n v="23.58"/>
    <x v="0"/>
  </r>
  <r>
    <m/>
    <x v="2"/>
    <x v="92"/>
    <m/>
    <m/>
    <m/>
    <m/>
    <m/>
    <m/>
    <m/>
    <x v="0"/>
  </r>
  <r>
    <n v="1093"/>
    <x v="1"/>
    <x v="231"/>
    <s v="05-805"/>
    <s v="Katarzyna@gmail.com"/>
    <s v="Katarzyna"/>
    <s v="05-805"/>
    <n v="1"/>
    <s v="lotp"/>
    <n v="23.58"/>
    <x v="0"/>
  </r>
  <r>
    <n v="1094"/>
    <x v="0"/>
    <x v="232"/>
    <s v="05-530"/>
    <s v="Anna@gmail.com"/>
    <s v="Anna"/>
    <s v="05-530"/>
    <n v="1"/>
    <s v="lotp"/>
    <n v="23.58"/>
    <x v="1"/>
  </r>
  <r>
    <n v="1095"/>
    <x v="0"/>
    <x v="233"/>
    <s v="05-270"/>
    <s v="Dawid@gmail.com"/>
    <s v="Dawid"/>
    <s v="05-270"/>
    <n v="1"/>
    <s v="lotp"/>
    <n v="23.58"/>
    <x v="0"/>
  </r>
  <r>
    <n v="1096"/>
    <x v="0"/>
    <x v="233"/>
    <s v="33-101"/>
    <s v="Rafal@gmail.com"/>
    <s v="Rafal"/>
    <s v="33-101"/>
    <n v="1"/>
    <s v="lotp"/>
    <n v="23.58"/>
    <x v="0"/>
  </r>
  <r>
    <n v="1097"/>
    <x v="0"/>
    <x v="234"/>
    <s v="93-519"/>
    <s v="Sylwia@gmail.com"/>
    <s v="Sylwia"/>
    <s v="93-519"/>
    <n v="1"/>
    <s v="lotp"/>
    <n v="23.58"/>
    <x v="0"/>
  </r>
  <r>
    <n v="1098"/>
    <x v="0"/>
    <x v="235"/>
    <s v="62-300"/>
    <s v="Paulina@gmail.com"/>
    <s v="Paulina"/>
    <s v="62-300"/>
    <n v="1"/>
    <s v="lotp"/>
    <n v="23.58"/>
    <x v="0"/>
  </r>
  <r>
    <n v="1099"/>
    <x v="0"/>
    <x v="236"/>
    <s v="87-100"/>
    <s v="Michał@gmail.com"/>
    <s v="Michał"/>
    <s v="87-100"/>
    <n v="1"/>
    <s v="lotp"/>
    <n v="23.58"/>
    <x v="0"/>
  </r>
  <r>
    <n v="1100"/>
    <x v="1"/>
    <x v="237"/>
    <s v="05-805"/>
    <s v="Agata@gmail.com"/>
    <s v="Agata"/>
    <s v="05-805"/>
    <n v="1"/>
    <s v="lotp"/>
    <n v="23.58"/>
    <x v="1"/>
  </r>
  <r>
    <n v="1101"/>
    <x v="0"/>
    <x v="238"/>
    <s v="05-805"/>
    <s v="Katarzyna@gmail.com"/>
    <s v="Katarzyna"/>
    <s v="05-805"/>
    <n v="1"/>
    <s v="lotp"/>
    <n v="23.58"/>
    <x v="0"/>
  </r>
  <r>
    <n v="1102"/>
    <x v="0"/>
    <x v="239"/>
    <n v="32070"/>
    <s v="Agnieszka@gmail.com"/>
    <s v="Agnieszka"/>
    <n v="32070"/>
    <n v="1"/>
    <s v="lotp"/>
    <n v="23.58"/>
    <x v="1"/>
  </r>
  <r>
    <n v="1103"/>
    <x v="0"/>
    <x v="240"/>
    <s v="31-866"/>
    <s v="Robert@gmail.com"/>
    <s v="Robert"/>
    <s v="31-866"/>
    <n v="1"/>
    <s v="lotp"/>
    <n v="23.58"/>
    <x v="0"/>
  </r>
  <r>
    <n v="1104"/>
    <x v="0"/>
    <x v="241"/>
    <s v="05-091"/>
    <s v="Paweł@gmail.com"/>
    <s v="Paweł"/>
    <s v="02-089"/>
    <n v="1"/>
    <s v="ssp"/>
    <n v="31.71"/>
    <x v="0"/>
  </r>
  <r>
    <n v="1105"/>
    <x v="0"/>
    <x v="242"/>
    <s v="43-100"/>
    <s v="Magda@gmail.com"/>
    <s v="Magda"/>
    <s v="43-100"/>
    <n v="1"/>
    <s v="lotp"/>
    <n v="23.58"/>
    <x v="0"/>
  </r>
  <r>
    <n v="1121"/>
    <x v="0"/>
    <x v="243"/>
    <s v="01-231"/>
    <s v="Aleksander@gmail.com"/>
    <s v="Aleksander"/>
    <s v="01-231"/>
    <n v="1"/>
    <s v="tp"/>
    <n v="39.270000000000003"/>
    <x v="1"/>
  </r>
  <r>
    <n v="1123"/>
    <x v="0"/>
    <x v="244"/>
    <s v="44-100"/>
    <s v="Joanna@gmail.com"/>
    <s v="Joanna"/>
    <s v="44-100"/>
    <n v="1"/>
    <m/>
    <n v="10.81"/>
    <x v="0"/>
  </r>
  <r>
    <n v="1124"/>
    <x v="0"/>
    <x v="245"/>
    <s v="43-400"/>
    <s v="Daniel@gmail.com"/>
    <s v="Daniel"/>
    <s v="43-400"/>
    <n v="1"/>
    <m/>
    <n v="10.81"/>
    <x v="0"/>
  </r>
  <r>
    <n v="1125"/>
    <x v="1"/>
    <x v="246"/>
    <s v="28-300"/>
    <s v="Andrzej@gmail.com"/>
    <s v="Andrzej"/>
    <s v="28-300"/>
    <n v="1"/>
    <m/>
    <n v="10.81"/>
    <x v="1"/>
  </r>
  <r>
    <n v="1126"/>
    <x v="0"/>
    <x v="246"/>
    <n v="32070"/>
    <s v="Oskar@gmail.com"/>
    <s v="Oskar"/>
    <n v="32070"/>
    <n v="1"/>
    <m/>
    <n v="10.81"/>
    <x v="0"/>
  </r>
  <r>
    <n v="1127"/>
    <x v="1"/>
    <x v="247"/>
    <s v="60-566"/>
    <s v="Małgorzata@gmail.com"/>
    <s v="Małgorzata"/>
    <s v="60-566"/>
    <n v="1"/>
    <m/>
    <n v="10.81"/>
    <x v="0"/>
  </r>
  <r>
    <n v="1128"/>
    <x v="0"/>
    <x v="248"/>
    <s v="40-067"/>
    <s v="Michał@gmail.com"/>
    <s v="Michał"/>
    <s v="40-067"/>
    <n v="1"/>
    <m/>
    <n v="79.900000000000006"/>
    <x v="0"/>
  </r>
  <r>
    <n v="1129"/>
    <x v="0"/>
    <x v="249"/>
    <s v="82-300"/>
    <s v="Ewelina@gmail.com"/>
    <s v="Ewelina"/>
    <s v="82-300"/>
    <n v="1"/>
    <m/>
    <n v="79.900000000000006"/>
    <x v="0"/>
  </r>
  <r>
    <n v="1130"/>
    <x v="0"/>
    <x v="250"/>
    <s v="01-016"/>
    <s v="Agnieszka@gmail.com"/>
    <s v="Agnieszka"/>
    <s v="01-016"/>
    <n v="1"/>
    <m/>
    <n v="79.900000000000006"/>
    <x v="1"/>
  </r>
  <r>
    <n v="1131"/>
    <x v="0"/>
    <x v="250"/>
    <s v="92-444"/>
    <s v="Michał@gmail.com"/>
    <s v="Michał"/>
    <s v="92-444"/>
    <n v="1"/>
    <m/>
    <n v="79.900000000000006"/>
    <x v="0"/>
  </r>
  <r>
    <n v="1132"/>
    <x v="0"/>
    <x v="250"/>
    <s v="81-155"/>
    <s v="Piotr@gmail.com"/>
    <s v="Piotr"/>
    <s v="81-155"/>
    <n v="1"/>
    <m/>
    <n v="79.900000000000006"/>
    <x v="0"/>
  </r>
  <r>
    <n v="1133"/>
    <x v="0"/>
    <x v="250"/>
    <s v="04-041"/>
    <s v="Jakub@gmail.com"/>
    <s v="Jakub"/>
    <s v="04-041"/>
    <n v="1"/>
    <m/>
    <n v="10.81"/>
    <x v="0"/>
  </r>
  <r>
    <n v="1134"/>
    <x v="0"/>
    <x v="248"/>
    <s v="81-843"/>
    <s v="Marta@gmail.com"/>
    <s v="Marta"/>
    <s v="81-843"/>
    <n v="1"/>
    <m/>
    <n v="79.900000000000006"/>
    <x v="0"/>
  </r>
  <r>
    <n v="1135"/>
    <x v="1"/>
    <x v="247"/>
    <s v="60-566"/>
    <s v="Katarzyna@gmail.com"/>
    <s v="Katarzyna"/>
    <s v="60-566"/>
    <n v="1"/>
    <m/>
    <n v="10.81"/>
    <x v="0"/>
  </r>
  <r>
    <n v="1136"/>
    <x v="0"/>
    <x v="251"/>
    <s v="66-450"/>
    <s v="Agnieszka@gmail.com"/>
    <s v="Agnieszka"/>
    <s v="66-450"/>
    <n v="1"/>
    <m/>
    <n v="79.900000000000006"/>
    <x v="1"/>
  </r>
  <r>
    <n v="1137"/>
    <x v="0"/>
    <x v="252"/>
    <s v="00-891"/>
    <s v="Marcin@gmail.com"/>
    <s v="Marcin"/>
    <s v="00-891"/>
    <n v="1"/>
    <m/>
    <n v="79.900000000000006"/>
    <x v="0"/>
  </r>
  <r>
    <n v="1138"/>
    <x v="0"/>
    <x v="252"/>
    <s v="26-110"/>
    <s v="Agnieszka@gmail.com"/>
    <s v="Agnieszka"/>
    <s v="26-110"/>
    <n v="1"/>
    <m/>
    <n v="79.900000000000006"/>
    <x v="1"/>
  </r>
  <r>
    <n v="1139"/>
    <x v="0"/>
    <x v="253"/>
    <s v="62-052"/>
    <s v="Damian@gmail.com"/>
    <s v="Damian"/>
    <s v="62-052"/>
    <n v="1"/>
    <m/>
    <n v="10.81"/>
    <x v="0"/>
  </r>
  <r>
    <n v="1140"/>
    <x v="1"/>
    <x v="251"/>
    <s v="80-126"/>
    <s v="Anna@gmail.com"/>
    <s v="Anna"/>
    <s v="80-126"/>
    <n v="1"/>
    <m/>
    <n v="79.900000000000006"/>
    <x v="1"/>
  </r>
  <r>
    <n v="1141"/>
    <x v="0"/>
    <x v="251"/>
    <s v="31-543"/>
    <s v="Bartek@gmail.com"/>
    <s v="Bartek"/>
    <s v="31-543"/>
    <n v="1"/>
    <m/>
    <n v="79.900000000000006"/>
    <x v="0"/>
  </r>
  <r>
    <n v="1142"/>
    <x v="0"/>
    <x v="251"/>
    <s v="02-577"/>
    <s v="Małgorzata@gmail.com"/>
    <s v="Małgorzata"/>
    <s v="02-577"/>
    <n v="1"/>
    <m/>
    <n v="79.900000000000006"/>
    <x v="0"/>
  </r>
  <r>
    <n v="1143"/>
    <x v="0"/>
    <x v="253"/>
    <s v="18-220"/>
    <s v="Małgorzata@gmail.com"/>
    <s v="Małgorzata"/>
    <s v="18-220"/>
    <n v="1"/>
    <m/>
    <n v="79.900000000000006"/>
    <x v="0"/>
  </r>
  <r>
    <n v="1144"/>
    <x v="0"/>
    <x v="253"/>
    <s v="03-134"/>
    <s v="Karolina@gmail.com"/>
    <s v="Karolina"/>
    <s v="03-134"/>
    <n v="1"/>
    <m/>
    <n v="79.900000000000006"/>
    <x v="0"/>
  </r>
  <r>
    <n v="1145"/>
    <x v="0"/>
    <x v="253"/>
    <s v="80-738"/>
    <s v="Anna@gmail.com"/>
    <s v="Anna"/>
    <s v="80-738"/>
    <n v="1"/>
    <m/>
    <n v="79.900000000000006"/>
    <x v="1"/>
  </r>
  <r>
    <n v="1146"/>
    <x v="0"/>
    <x v="253"/>
    <s v="66-400"/>
    <s v="Joanna@gmail.com"/>
    <s v="Joanna"/>
    <s v="66-400"/>
    <n v="1"/>
    <m/>
    <n v="79.900000000000006"/>
    <x v="0"/>
  </r>
  <r>
    <n v="1147"/>
    <x v="0"/>
    <x v="254"/>
    <s v="32-089"/>
    <s v="JUSTYNA@gmail.com"/>
    <s v="JUSTYNA"/>
    <s v="32-089"/>
    <n v="1"/>
    <m/>
    <n v="10.81"/>
    <x v="0"/>
  </r>
  <r>
    <n v="1148"/>
    <x v="0"/>
    <x v="253"/>
    <s v="80-126"/>
    <s v="Agnieszka@gmail.com"/>
    <s v="Agnieszka"/>
    <s v="80-126"/>
    <n v="1"/>
    <m/>
    <n v="79.900000000000006"/>
    <x v="1"/>
  </r>
  <r>
    <n v="1149"/>
    <x v="0"/>
    <x v="255"/>
    <s v="05-515"/>
    <s v="Joanna@gmail.com"/>
    <s v="Joanna"/>
    <s v="05-515"/>
    <n v="1"/>
    <m/>
    <n v="79.900000000000006"/>
    <x v="0"/>
  </r>
  <r>
    <n v="1150"/>
    <x v="0"/>
    <x v="255"/>
    <s v="85-791"/>
    <s v="KATARZYNA@gmail.com"/>
    <s v="KATARZYNA"/>
    <s v="85-791"/>
    <n v="1"/>
    <m/>
    <n v="79.900000000000006"/>
    <x v="0"/>
  </r>
  <r>
    <n v="1151"/>
    <x v="0"/>
    <x v="256"/>
    <s v="60-566"/>
    <s v="Magdalena@gmail.com"/>
    <s v="Magdalena"/>
    <s v="60-566"/>
    <n v="1"/>
    <m/>
    <n v="10.81"/>
    <x v="0"/>
  </r>
  <r>
    <n v="1152"/>
    <x v="0"/>
    <x v="257"/>
    <s v="47-180"/>
    <s v="Paulina@gmail.com"/>
    <s v="Paulina"/>
    <s v="47-180"/>
    <n v="1"/>
    <m/>
    <n v="10.81"/>
    <x v="0"/>
  </r>
  <r>
    <n v="1153"/>
    <x v="0"/>
    <x v="258"/>
    <s v="99-420"/>
    <s v="Grzegorz@gmail.com"/>
    <s v="Grzegorz"/>
    <s v="99-420"/>
    <n v="1"/>
    <m/>
    <n v="79.900000000000006"/>
    <x v="0"/>
  </r>
  <r>
    <n v="1154"/>
    <x v="0"/>
    <x v="258"/>
    <s v="97-310"/>
    <s v="Katarzyna@gmail.com"/>
    <s v="Katarzyna"/>
    <s v="97-310"/>
    <n v="1"/>
    <m/>
    <n v="79.900000000000006"/>
    <x v="0"/>
  </r>
  <r>
    <n v="1155"/>
    <x v="1"/>
    <x v="259"/>
    <s v="15-482"/>
    <s v="Joanna@gmail.com"/>
    <s v="Joanna"/>
    <s v="15-482"/>
    <n v="1"/>
    <m/>
    <n v="79.900000000000006"/>
    <x v="0"/>
  </r>
  <r>
    <n v="1156"/>
    <x v="0"/>
    <x v="260"/>
    <s v="02-796"/>
    <s v="Joanna@gmail.com"/>
    <s v="Joanna"/>
    <s v="02-796"/>
    <n v="1"/>
    <m/>
    <n v="10.81"/>
    <x v="0"/>
  </r>
  <r>
    <n v="1157"/>
    <x v="0"/>
    <x v="261"/>
    <s v="02-495"/>
    <s v="Adam@gmail.com"/>
    <s v="Adam"/>
    <s v="02-495"/>
    <n v="1"/>
    <m/>
    <n v="79.900000000000006"/>
    <x v="1"/>
  </r>
  <r>
    <n v="1158"/>
    <x v="0"/>
    <x v="262"/>
    <s v="01-267"/>
    <s v="Iwona@gmail.com"/>
    <s v="Iwona"/>
    <s v="01-267"/>
    <n v="1"/>
    <m/>
    <n v="79.900000000000006"/>
    <x v="0"/>
  </r>
  <r>
    <n v="1159"/>
    <x v="0"/>
    <x v="263"/>
    <s v="91-364"/>
    <s v="Robert@gmail.com"/>
    <s v="Robert"/>
    <s v="91-364"/>
    <n v="1"/>
    <m/>
    <n v="79.900000000000006"/>
    <x v="0"/>
  </r>
  <r>
    <n v="1160"/>
    <x v="0"/>
    <x v="263"/>
    <s v="26-910"/>
    <s v="Robert@gmail.com"/>
    <s v="Robert"/>
    <s v="26-910"/>
    <n v="1"/>
    <m/>
    <n v="79.900000000000006"/>
    <x v="0"/>
  </r>
  <r>
    <n v="1161"/>
    <x v="0"/>
    <x v="263"/>
    <s v="42-224"/>
    <s v="Monika@gmail.com"/>
    <s v="Monika"/>
    <s v="42-224"/>
    <n v="1"/>
    <m/>
    <n v="79.900000000000006"/>
    <x v="0"/>
  </r>
  <r>
    <n v="1162"/>
    <x v="0"/>
    <x v="264"/>
    <s v="00-717"/>
    <s v="Anna@gmail.com"/>
    <s v="Anna"/>
    <s v="00-717"/>
    <n v="1"/>
    <m/>
    <n v="79.900000000000006"/>
    <x v="1"/>
  </r>
  <r>
    <n v="1163"/>
    <x v="0"/>
    <x v="265"/>
    <s v="97-350"/>
    <s v="Joanna@gmail.com"/>
    <s v="Joanna"/>
    <s v="97-350"/>
    <n v="1"/>
    <m/>
    <n v="79.900000000000006"/>
    <x v="0"/>
  </r>
  <r>
    <n v="1164"/>
    <x v="0"/>
    <x v="266"/>
    <s v="51-250"/>
    <s v="Emil@gmail.com"/>
    <s v="Emil"/>
    <s v="51-250"/>
    <n v="1"/>
    <m/>
    <n v="10.81"/>
    <x v="0"/>
  </r>
  <r>
    <n v="1165"/>
    <x v="0"/>
    <x v="267"/>
    <s v="08-330"/>
    <s v="Kamil@gmail.com"/>
    <s v="Kamil"/>
    <s v="08-330"/>
    <n v="1"/>
    <m/>
    <n v="10.81"/>
    <x v="0"/>
  </r>
  <r>
    <n v="1166"/>
    <x v="0"/>
    <x v="268"/>
    <s v="44-114"/>
    <s v="Katarzyna@gmail.com"/>
    <s v="Katarzyna"/>
    <s v="44-114"/>
    <n v="1"/>
    <m/>
    <n v="79.900000000000006"/>
    <x v="0"/>
  </r>
  <r>
    <n v="1167"/>
    <x v="0"/>
    <x v="269"/>
    <s v="01-321"/>
    <s v="Katarzyna@gmail.com"/>
    <s v="Katarzyna"/>
    <s v="01-321"/>
    <n v="1"/>
    <m/>
    <n v="79.900000000000006"/>
    <x v="0"/>
  </r>
  <r>
    <n v="1168"/>
    <x v="0"/>
    <x v="270"/>
    <s v="92-402"/>
    <s v="Emilia@gmail.com"/>
    <s v="Emilia"/>
    <s v="92-402"/>
    <n v="1"/>
    <m/>
    <n v="79.900000000000006"/>
    <x v="0"/>
  </r>
  <r>
    <n v="1169"/>
    <x v="0"/>
    <x v="271"/>
    <s v="05-805"/>
    <s v="Karolina@gmail.com"/>
    <s v="Karolina"/>
    <s v="05-805"/>
    <n v="1"/>
    <m/>
    <n v="10.81"/>
    <x v="0"/>
  </r>
  <r>
    <n v="1170"/>
    <x v="0"/>
    <x v="272"/>
    <s v="56-300"/>
    <s v="Rafał@gmail.com"/>
    <s v="Rafał"/>
    <s v="56-300"/>
    <n v="1"/>
    <m/>
    <n v="79.900000000000006"/>
    <x v="0"/>
  </r>
  <r>
    <n v="1171"/>
    <x v="0"/>
    <x v="273"/>
    <s v="55-093"/>
    <s v="Irena@gmail.com"/>
    <s v="Irena"/>
    <s v="55-093"/>
    <n v="1"/>
    <m/>
    <n v="10.81"/>
    <x v="0"/>
  </r>
  <r>
    <n v="1172"/>
    <x v="0"/>
    <x v="274"/>
    <s v="05-827"/>
    <s v="Konrad@gmail.com"/>
    <s v="Konrad"/>
    <s v="05-827"/>
    <n v="1"/>
    <m/>
    <n v="79.900000000000006"/>
    <x v="0"/>
  </r>
  <r>
    <n v="1173"/>
    <x v="0"/>
    <x v="275"/>
    <s v="08-110"/>
    <s v="Paulina@gmail.com"/>
    <s v="Paulina"/>
    <s v="08-110"/>
    <n v="1"/>
    <m/>
    <n v="79.900000000000006"/>
    <x v="0"/>
  </r>
  <r>
    <n v="1174"/>
    <x v="0"/>
    <x v="276"/>
    <s v="62-004"/>
    <s v="Krzysztof@gmail.com"/>
    <s v="Krzysztof"/>
    <s v="62-004"/>
    <n v="1"/>
    <m/>
    <n v="10.81"/>
    <x v="0"/>
  </r>
  <r>
    <n v="1175"/>
    <x v="0"/>
    <x v="276"/>
    <s v="31-546"/>
    <s v="Małgorzata@gmail.com"/>
    <s v="Małgorzata"/>
    <s v="31-546"/>
    <n v="1"/>
    <m/>
    <n v="79.900000000000006"/>
    <x v="0"/>
  </r>
  <r>
    <n v="1176"/>
    <x v="0"/>
    <x v="277"/>
    <s v="43-176"/>
    <s v="Paulina@gmail.com"/>
    <s v="Paulina"/>
    <s v="43-176"/>
    <n v="1"/>
    <m/>
    <n v="79.900000000000006"/>
    <x v="0"/>
  </r>
  <r>
    <n v="1177"/>
    <x v="0"/>
    <x v="278"/>
    <s v="35-011"/>
    <s v="Katarzyna@gmail.com"/>
    <s v="Katarzyna"/>
    <s v="35-011"/>
    <n v="1"/>
    <m/>
    <n v="79.900000000000006"/>
    <x v="0"/>
  </r>
  <r>
    <n v="1178"/>
    <x v="0"/>
    <x v="279"/>
    <s v="92-432"/>
    <s v="Anna@gmail.com"/>
    <s v="Anna"/>
    <s v="92-432"/>
    <n v="1"/>
    <m/>
    <n v="79.900000000000006"/>
    <x v="1"/>
  </r>
  <r>
    <n v="1179"/>
    <x v="0"/>
    <x v="280"/>
    <s v="03-982"/>
    <s v="Dawid@gmail.com"/>
    <s v="Dawid"/>
    <s v="03-982"/>
    <n v="1"/>
    <m/>
    <n v="79.900000000000006"/>
    <x v="0"/>
  </r>
  <r>
    <n v="1180"/>
    <x v="0"/>
    <x v="281"/>
    <s v="87-100"/>
    <s v="Rafal@gmail.com"/>
    <s v="Rafal"/>
    <s v="87-100"/>
    <n v="1"/>
    <m/>
    <n v="79.900000000000006"/>
    <x v="0"/>
  </r>
  <r>
    <n v="1181"/>
    <x v="0"/>
    <x v="282"/>
    <s v="44-196"/>
    <s v="Sylwia@gmail.com"/>
    <s v="Sylwia"/>
    <s v="44-196"/>
    <n v="1"/>
    <m/>
    <n v="79.900000000000006"/>
    <x v="0"/>
  </r>
  <r>
    <n v="1182"/>
    <x v="0"/>
    <x v="282"/>
    <s v="27-400"/>
    <s v="Paulina@gmail.com"/>
    <s v="Paulina"/>
    <s v="27-400"/>
    <n v="1"/>
    <m/>
    <n v="79.900000000000006"/>
    <x v="0"/>
  </r>
  <r>
    <n v="1183"/>
    <x v="1"/>
    <x v="265"/>
    <s v="39-400"/>
    <s v="Michał@gmail.com"/>
    <s v="Michał"/>
    <s v="39-400"/>
    <n v="1"/>
    <m/>
    <n v="79.900000000000006"/>
    <x v="0"/>
  </r>
  <r>
    <n v="1184"/>
    <x v="0"/>
    <x v="283"/>
    <s v="05-400"/>
    <s v="Agata@gmail.com"/>
    <s v="Agata"/>
    <s v="05-400"/>
    <n v="1"/>
    <m/>
    <n v="79.900000000000006"/>
    <x v="1"/>
  </r>
  <r>
    <n v="1185"/>
    <x v="0"/>
    <x v="279"/>
    <s v="32-222"/>
    <s v="Katarzyna@gmail.com"/>
    <s v="Katarzyna"/>
    <s v="32-222"/>
    <n v="1"/>
    <m/>
    <n v="79.900000000000006"/>
    <x v="0"/>
  </r>
  <r>
    <n v="1186"/>
    <x v="1"/>
    <x v="284"/>
    <s v="5-081"/>
    <s v="Agnieszka@gmail.com"/>
    <s v="Agnieszka"/>
    <s v="5-081"/>
    <n v="1"/>
    <m/>
    <n v="79.900000000000006"/>
    <x v="1"/>
  </r>
  <r>
    <n v="1187"/>
    <x v="0"/>
    <x v="285"/>
    <s v="05-816"/>
    <s v="Robert@gmail.com"/>
    <s v="Robert"/>
    <s v="05-816"/>
    <n v="1"/>
    <m/>
    <n v="10.81"/>
    <x v="0"/>
  </r>
  <r>
    <n v="1188"/>
    <x v="0"/>
    <x v="286"/>
    <s v="51-169"/>
    <s v="Paweł@gmail.com"/>
    <s v="Paweł"/>
    <s v="51-169"/>
    <n v="1"/>
    <m/>
    <n v="79.900000000000006"/>
    <x v="0"/>
  </r>
  <r>
    <n v="1189"/>
    <x v="0"/>
    <x v="287"/>
    <s v="96-230"/>
    <s v="Magda@gmail.com"/>
    <s v="Magda"/>
    <s v="96-230"/>
    <n v="1"/>
    <m/>
    <n v="79.900000000000006"/>
    <x v="0"/>
  </r>
  <r>
    <n v="1190"/>
    <x v="0"/>
    <x v="287"/>
    <s v="21-100"/>
    <s v="Aleksander@gmail.com"/>
    <s v="Aleksander"/>
    <s v="21-100"/>
    <n v="1"/>
    <m/>
    <n v="79.900000000000006"/>
    <x v="1"/>
  </r>
  <r>
    <n v="1191"/>
    <x v="1"/>
    <x v="265"/>
    <s v="30-072"/>
    <s v="Joanna@gmail.com"/>
    <s v="Joanna"/>
    <s v="30-072"/>
    <n v="1"/>
    <m/>
    <n v="79.900000000000006"/>
    <x v="0"/>
  </r>
  <r>
    <n v="1192"/>
    <x v="0"/>
    <x v="288"/>
    <s v="55-220"/>
    <s v="Daniel@gmail.com"/>
    <s v="Daniel"/>
    <s v="55-220"/>
    <n v="1"/>
    <m/>
    <n v="10.81"/>
    <x v="0"/>
  </r>
  <r>
    <n v="1193"/>
    <x v="1"/>
    <x v="289"/>
    <s v="67-400"/>
    <s v="Andrzej@gmail.com"/>
    <s v="Andrzej"/>
    <s v="67-400"/>
    <n v="1"/>
    <m/>
    <n v="79.900000000000006"/>
    <x v="1"/>
  </r>
  <r>
    <n v="1194"/>
    <x v="0"/>
    <x v="290"/>
    <s v="96-514"/>
    <s v="Oskar@gmail.com"/>
    <s v="Oskar"/>
    <s v="96-514"/>
    <n v="1"/>
    <m/>
    <n v="79.900000000000006"/>
    <x v="0"/>
  </r>
  <r>
    <n v="1195"/>
    <x v="0"/>
    <x v="291"/>
    <s v="32-400"/>
    <s v="Małgorzata@gmail.com"/>
    <s v="Małgorzata"/>
    <s v="32-400"/>
    <n v="1"/>
    <m/>
    <n v="79.900000000000006"/>
    <x v="0"/>
  </r>
  <r>
    <n v="1196"/>
    <x v="1"/>
    <x v="292"/>
    <s v="88-100"/>
    <s v="Michał@gmail.com"/>
    <s v="Michał"/>
    <s v="88-100"/>
    <n v="1"/>
    <m/>
    <n v="79.900000000000006"/>
    <x v="0"/>
  </r>
  <r>
    <n v="1197"/>
    <x v="0"/>
    <x v="293"/>
    <s v="30-072"/>
    <s v="Ewelina@gmail.com"/>
    <s v="Ewelina"/>
    <s v="30-072"/>
    <n v="1"/>
    <m/>
    <n v="79.900000000000006"/>
    <x v="0"/>
  </r>
  <r>
    <n v="1198"/>
    <x v="0"/>
    <x v="294"/>
    <s v="25-380"/>
    <s v="Agnieszka@gmail.com"/>
    <s v="Agnieszka"/>
    <s v="25-380"/>
    <n v="1"/>
    <m/>
    <n v="10.81"/>
    <x v="1"/>
  </r>
  <r>
    <n v="1199"/>
    <x v="0"/>
    <x v="295"/>
    <s v="WARSZ-AWA"/>
    <s v="Michał@gmail.com"/>
    <s v="Michał"/>
    <s v="WARSZ-AWA"/>
    <n v="1"/>
    <m/>
    <n v="79.900000000000006"/>
    <x v="0"/>
  </r>
  <r>
    <m/>
    <x v="2"/>
    <x v="92"/>
    <m/>
    <m/>
    <m/>
    <m/>
    <m/>
    <m/>
    <m/>
    <x v="0"/>
  </r>
  <r>
    <n v="1201"/>
    <x v="0"/>
    <x v="296"/>
    <s v="02-822"/>
    <s v="Jakub@gmail.com"/>
    <s v="Jakub"/>
    <s v="02-822"/>
    <n v="1"/>
    <m/>
    <n v="79.900000000000006"/>
    <x v="0"/>
  </r>
  <r>
    <n v="1202"/>
    <x v="0"/>
    <x v="297"/>
    <s v="00-891"/>
    <s v="Marta@gmail.com"/>
    <s v="Marta"/>
    <s v="00-891"/>
    <n v="1"/>
    <m/>
    <n v="79.900000000000006"/>
    <x v="0"/>
  </r>
  <r>
    <n v="1203"/>
    <x v="0"/>
    <x v="298"/>
    <s v="21-100"/>
    <s v="Katarzyna@gmail.com"/>
    <s v="Katarzyna"/>
    <s v="21-100"/>
    <n v="1"/>
    <m/>
    <n v="10.81"/>
    <x v="0"/>
  </r>
  <r>
    <n v="1204"/>
    <x v="0"/>
    <x v="299"/>
    <s v="02-127"/>
    <s v="Agnieszka@gmail.com"/>
    <s v="Agnieszka"/>
    <s v="02-127"/>
    <n v="1"/>
    <m/>
    <n v="79.900000000000006"/>
    <x v="1"/>
  </r>
  <r>
    <n v="1205"/>
    <x v="0"/>
    <x v="289"/>
    <s v="30-698"/>
    <s v="Marcin@gmail.com"/>
    <s v="Marcin"/>
    <s v="30-698"/>
    <n v="1"/>
    <m/>
    <n v="79.900000000000006"/>
    <x v="0"/>
  </r>
  <r>
    <n v="1206"/>
    <x v="0"/>
    <x v="300"/>
    <s v="67-400"/>
    <s v="Agnieszka@gmail.com"/>
    <s v="Agnieszka"/>
    <s v="67-400"/>
    <n v="1"/>
    <m/>
    <n v="79.900000000000006"/>
    <x v="1"/>
  </r>
  <r>
    <n v="1207"/>
    <x v="0"/>
    <x v="265"/>
    <s v="62-600"/>
    <s v="Damian@gmail.com"/>
    <s v="Damian"/>
    <s v="62-600"/>
    <n v="1"/>
    <m/>
    <n v="79.900000000000006"/>
    <x v="0"/>
  </r>
  <r>
    <n v="1208"/>
    <x v="0"/>
    <x v="301"/>
    <s v="05-092"/>
    <s v="Anna@gmail.com"/>
    <s v="Anna"/>
    <s v="05-092"/>
    <n v="1"/>
    <m/>
    <n v="79.900000000000006"/>
    <x v="1"/>
  </r>
  <r>
    <n v="1209"/>
    <x v="1"/>
    <x v="302"/>
    <s v="21-007"/>
    <s v="Bartek@gmail.com"/>
    <s v="Bartek"/>
    <s v="21-007"/>
    <n v="1"/>
    <m/>
    <n v="79.900000000000006"/>
    <x v="0"/>
  </r>
  <r>
    <n v="1210"/>
    <x v="0"/>
    <x v="303"/>
    <n v="5081"/>
    <s v="Małgorzata@gmail.com"/>
    <s v="Małgorzata"/>
    <n v="5081"/>
    <n v="1"/>
    <m/>
    <n v="79.900000000000006"/>
    <x v="0"/>
  </r>
  <r>
    <n v="1211"/>
    <x v="0"/>
    <x v="303"/>
    <s v="31-970"/>
    <s v="Małgorzata@gmail.com"/>
    <s v="Małgorzata"/>
    <s v="31-970"/>
    <n v="1"/>
    <m/>
    <n v="79.900000000000006"/>
    <x v="0"/>
  </r>
  <r>
    <n v="1212"/>
    <x v="0"/>
    <x v="304"/>
    <s v="87-100"/>
    <s v="Karolina@gmail.com"/>
    <s v="Karolina"/>
    <s v="87-100"/>
    <n v="1"/>
    <m/>
    <n v="10.81"/>
    <x v="0"/>
  </r>
  <r>
    <n v="1213"/>
    <x v="0"/>
    <x v="305"/>
    <s v="05-520"/>
    <s v="Anna@gmail.com"/>
    <s v="Anna"/>
    <s v="05-520"/>
    <n v="1"/>
    <m/>
    <n v="10.81"/>
    <x v="1"/>
  </r>
  <r>
    <n v="1214"/>
    <x v="1"/>
    <x v="302"/>
    <n v="-61"/>
    <s v="Joanna@gmail.com"/>
    <s v="Joanna"/>
    <n v="-61"/>
    <n v="1"/>
    <m/>
    <n v="79.900000000000006"/>
    <x v="0"/>
  </r>
  <r>
    <n v="1215"/>
    <x v="0"/>
    <x v="306"/>
    <s v="60-651"/>
    <s v="JUSTYNA@gmail.com"/>
    <s v="JUSTYNA"/>
    <s v="60-651"/>
    <n v="1"/>
    <m/>
    <n v="79.900000000000006"/>
    <x v="0"/>
  </r>
  <r>
    <n v="1216"/>
    <x v="0"/>
    <x v="307"/>
    <s v="61-630"/>
    <s v="Agnieszka@gmail.com"/>
    <s v="Agnieszka"/>
    <s v="61-630"/>
    <n v="1"/>
    <m/>
    <n v="79.900000000000006"/>
    <x v="1"/>
  </r>
  <r>
    <n v="1217"/>
    <x v="0"/>
    <x v="308"/>
    <s v="05-091"/>
    <s v="Joanna@gmail.com"/>
    <s v="Joanna"/>
    <s v="05-091"/>
    <n v="1"/>
    <m/>
    <n v="10.81"/>
    <x v="0"/>
  </r>
  <r>
    <n v="1218"/>
    <x v="0"/>
    <x v="309"/>
    <s v="35-119"/>
    <s v="KATARZYNA@gmail.com"/>
    <s v="KATARZYNA"/>
    <s v="35-119"/>
    <n v="1"/>
    <m/>
    <n v="79.900000000000006"/>
    <x v="0"/>
  </r>
  <r>
    <n v="1219"/>
    <x v="0"/>
    <x v="310"/>
    <s v="05-070"/>
    <s v="Magdalena@gmail.com"/>
    <s v="Magdalena"/>
    <s v="05-070"/>
    <n v="1"/>
    <m/>
    <n v="79.900000000000006"/>
    <x v="0"/>
  </r>
  <r>
    <n v="1220"/>
    <x v="0"/>
    <x v="311"/>
    <s v="62-080"/>
    <s v="Paulina@gmail.com"/>
    <s v="Paulina"/>
    <s v="62-080"/>
    <n v="1"/>
    <m/>
    <n v="79.900000000000006"/>
    <x v="0"/>
  </r>
  <r>
    <n v="1221"/>
    <x v="1"/>
    <x v="312"/>
    <s v="05-823"/>
    <s v="Grzegorz@gmail.com"/>
    <s v="Grzegorz"/>
    <s v="05-823"/>
    <n v="1"/>
    <m/>
    <n v="79.900000000000006"/>
    <x v="0"/>
  </r>
  <r>
    <n v="1222"/>
    <x v="0"/>
    <x v="313"/>
    <s v="03-890"/>
    <s v="Katarzyna@gmail.com"/>
    <s v="Katarzyna"/>
    <s v="03-890"/>
    <n v="1"/>
    <m/>
    <n v="10.81"/>
    <x v="0"/>
  </r>
  <r>
    <n v="1223"/>
    <x v="0"/>
    <x v="314"/>
    <s v="35-209"/>
    <s v="Joanna@gmail.com"/>
    <s v="Joanna"/>
    <s v="35-209"/>
    <n v="1"/>
    <m/>
    <n v="79.900000000000006"/>
    <x v="0"/>
  </r>
  <r>
    <n v="1224"/>
    <x v="0"/>
    <x v="315"/>
    <s v="96-325"/>
    <s v="Joanna@gmail.com"/>
    <s v="Joanna"/>
    <s v="96-325"/>
    <n v="1"/>
    <m/>
    <n v="10.81"/>
    <x v="0"/>
  </r>
  <r>
    <n v="1225"/>
    <x v="0"/>
    <x v="316"/>
    <s v="41-806"/>
    <s v="Adam@gmail.com"/>
    <s v="Adam"/>
    <s v="41-806"/>
    <n v="1"/>
    <m/>
    <n v="79.900000000000006"/>
    <x v="1"/>
  </r>
  <r>
    <n v="1226"/>
    <x v="0"/>
    <x v="302"/>
    <s v="05-530"/>
    <s v="Iwona@gmail.com"/>
    <s v="Iwona"/>
    <s v="05-530"/>
    <n v="1"/>
    <m/>
    <n v="79.900000000000006"/>
    <x v="0"/>
  </r>
  <r>
    <n v="1227"/>
    <x v="0"/>
    <x v="317"/>
    <s v="97-200"/>
    <s v="Robert@gmail.com"/>
    <s v="Robert"/>
    <s v="97-200"/>
    <n v="1"/>
    <m/>
    <n v="10.81"/>
    <x v="0"/>
  </r>
  <r>
    <n v="1228"/>
    <x v="0"/>
    <x v="318"/>
    <s v="52-012"/>
    <s v="Robert@gmail.com"/>
    <s v="Robert"/>
    <s v="52-012"/>
    <n v="1"/>
    <m/>
    <n v="79.900000000000006"/>
    <x v="0"/>
  </r>
  <r>
    <n v="1229"/>
    <x v="1"/>
    <x v="319"/>
    <s v="01-633"/>
    <s v="Monika@gmail.com"/>
    <s v="Monika"/>
    <s v="01-633"/>
    <n v="1"/>
    <m/>
    <n v="79.900000000000006"/>
    <x v="0"/>
  </r>
  <r>
    <n v="1230"/>
    <x v="0"/>
    <x v="320"/>
    <s v="93-328"/>
    <s v="Anna@gmail.com"/>
    <s v="Anna"/>
    <s v="93-328"/>
    <n v="1"/>
    <m/>
    <n v="79.900000000000006"/>
    <x v="1"/>
  </r>
  <r>
    <n v="1231"/>
    <x v="0"/>
    <x v="321"/>
    <s v="71-050"/>
    <s v="Joanna@gmail.com"/>
    <s v="Joanna"/>
    <s v="71-050"/>
    <n v="1"/>
    <m/>
    <n v="79.900000000000006"/>
    <x v="0"/>
  </r>
  <r>
    <n v="1232"/>
    <x v="0"/>
    <x v="322"/>
    <s v="15-482"/>
    <s v="Emil@gmail.com"/>
    <s v="Emil"/>
    <s v="15-482"/>
    <n v="1"/>
    <m/>
    <n v="79.900000000000006"/>
    <x v="0"/>
  </r>
  <r>
    <n v="1233"/>
    <x v="0"/>
    <x v="323"/>
    <s v="01-633"/>
    <s v="Kamil@gmail.com"/>
    <s v="Kamil"/>
    <s v="01-633"/>
    <n v="1"/>
    <m/>
    <n v="79.900000000000006"/>
    <x v="0"/>
  </r>
  <r>
    <n v="1234"/>
    <x v="0"/>
    <x v="324"/>
    <s v="21-007"/>
    <s v="Katarzyna@gmail.com"/>
    <s v="Katarzyna"/>
    <s v="21-007"/>
    <n v="1"/>
    <m/>
    <n v="79.900000000000006"/>
    <x v="0"/>
  </r>
  <r>
    <n v="1235"/>
    <x v="0"/>
    <x v="325"/>
    <s v="01-756"/>
    <s v="Katarzyna@gmail.com"/>
    <s v="Katarzyna"/>
    <s v="01-756"/>
    <n v="1"/>
    <m/>
    <n v="10.81"/>
    <x v="0"/>
  </r>
  <r>
    <n v="1236"/>
    <x v="1"/>
    <x v="326"/>
    <s v="09-402"/>
    <s v="Emilia@gmail.com"/>
    <s v="Emilia"/>
    <s v="09-402"/>
    <n v="1"/>
    <m/>
    <n v="79.900000000000006"/>
    <x v="0"/>
  </r>
  <r>
    <n v="1237"/>
    <x v="0"/>
    <x v="327"/>
    <s v="35-604"/>
    <s v="Karolina@gmail.com"/>
    <s v="Karolina"/>
    <s v="35-604"/>
    <n v="1"/>
    <m/>
    <n v="79.900000000000006"/>
    <x v="0"/>
  </r>
  <r>
    <n v="1238"/>
    <x v="0"/>
    <x v="328"/>
    <s v="81-107"/>
    <s v="Rafał@gmail.com"/>
    <s v="Rafał"/>
    <s v="81-107"/>
    <n v="1"/>
    <m/>
    <n v="79.900000000000006"/>
    <x v="0"/>
  </r>
  <r>
    <n v="1239"/>
    <x v="0"/>
    <x v="329"/>
    <s v="39-400"/>
    <s v="Irena@gmail.com"/>
    <s v="Irena"/>
    <s v="39-400"/>
    <n v="1"/>
    <m/>
    <n v="10.81"/>
    <x v="0"/>
  </r>
  <r>
    <n v="1240"/>
    <x v="0"/>
    <x v="327"/>
    <s v="54-129"/>
    <s v="Konrad@gmail.com"/>
    <s v="Konrad"/>
    <s v="54-129"/>
    <n v="1"/>
    <m/>
    <n v="79.900000000000006"/>
    <x v="0"/>
  </r>
  <r>
    <n v="1241"/>
    <x v="0"/>
    <x v="330"/>
    <s v="01-494"/>
    <s v="Paulina@gmail.com"/>
    <s v="Paulina"/>
    <s v="01-494"/>
    <n v="1"/>
    <m/>
    <n v="10.81"/>
    <x v="0"/>
  </r>
  <r>
    <n v="1242"/>
    <x v="0"/>
    <x v="331"/>
    <s v="96-300"/>
    <s v="Krzysztof@gmail.com"/>
    <s v="Krzysztof"/>
    <s v="96-300"/>
    <n v="1"/>
    <m/>
    <n v="79.900000000000006"/>
    <x v="0"/>
  </r>
  <r>
    <n v="1243"/>
    <x v="0"/>
    <x v="332"/>
    <n v="-30"/>
    <s v="Małgorzata@gmail.com"/>
    <s v="Małgorzata"/>
    <n v="-30"/>
    <n v="1"/>
    <m/>
    <n v="79.900000000000006"/>
    <x v="0"/>
  </r>
  <r>
    <n v="1244"/>
    <x v="0"/>
    <x v="333"/>
    <s v="02-767"/>
    <s v="Paulina@gmail.com"/>
    <s v="Paulina"/>
    <s v="02-767"/>
    <n v="1"/>
    <m/>
    <n v="79.900000000000006"/>
    <x v="0"/>
  </r>
  <r>
    <n v="1245"/>
    <x v="0"/>
    <x v="334"/>
    <s v="01-167"/>
    <s v="Katarzyna@gmail.com"/>
    <s v="Katarzyna"/>
    <s v="01-167"/>
    <n v="1"/>
    <m/>
    <n v="79.900000000000006"/>
    <x v="0"/>
  </r>
  <r>
    <n v="1246"/>
    <x v="1"/>
    <x v="335"/>
    <s v="50-221"/>
    <s v="Anna@gmail.com"/>
    <s v="Anna"/>
    <s v="50-221"/>
    <n v="1"/>
    <m/>
    <n v="79.900000000000006"/>
    <x v="1"/>
  </r>
  <r>
    <n v="1247"/>
    <x v="0"/>
    <x v="336"/>
    <s v="50-221"/>
    <s v="Dawid@gmail.com"/>
    <s v="Dawid"/>
    <s v="50-221"/>
    <n v="1"/>
    <m/>
    <n v="79.900000000000006"/>
    <x v="0"/>
  </r>
  <r>
    <n v="1248"/>
    <x v="0"/>
    <x v="337"/>
    <s v="61-619"/>
    <s v="Rafal@gmail.com"/>
    <s v="Rafal"/>
    <s v="61-619"/>
    <n v="1"/>
    <m/>
    <n v="79.900000000000006"/>
    <x v="0"/>
  </r>
  <r>
    <n v="1249"/>
    <x v="0"/>
    <x v="338"/>
    <s v="33-101"/>
    <s v="Sylwia@gmail.com"/>
    <s v="Sylwia"/>
    <s v="33-101"/>
    <n v="1"/>
    <m/>
    <n v="10.81"/>
    <x v="0"/>
  </r>
  <r>
    <n v="1250"/>
    <x v="0"/>
    <x v="339"/>
    <s v="80-871"/>
    <s v="Paulina@gmail.com"/>
    <s v="Paulina"/>
    <s v="80-871"/>
    <n v="1"/>
    <m/>
    <n v="79.900000000000006"/>
    <x v="0"/>
  </r>
  <r>
    <n v="1251"/>
    <x v="0"/>
    <x v="340"/>
    <s v="25-322"/>
    <s v="Michał@gmail.com"/>
    <s v="Michał"/>
    <s v="25-322"/>
    <n v="1"/>
    <m/>
    <n v="79.900000000000006"/>
    <x v="0"/>
  </r>
  <r>
    <n v="1252"/>
    <x v="0"/>
    <x v="341"/>
    <s v="32-310"/>
    <s v="Agata@gmail.com"/>
    <s v="Agata"/>
    <s v="32-310"/>
    <n v="1"/>
    <m/>
    <n v="79.900000000000006"/>
    <x v="1"/>
  </r>
  <r>
    <n v="1253"/>
    <x v="0"/>
    <x v="342"/>
    <s v="23-155"/>
    <s v="Katarzyna@gmail.com"/>
    <s v="Katarzyna"/>
    <s v="23-155"/>
    <n v="1"/>
    <m/>
    <n v="10.81"/>
    <x v="0"/>
  </r>
  <r>
    <n v="1254"/>
    <x v="0"/>
    <x v="343"/>
    <s v="97-400"/>
    <s v="Agnieszka@gmail.com"/>
    <s v="Agnieszka"/>
    <s v="97-400"/>
    <n v="1"/>
    <m/>
    <n v="79.900000000000006"/>
    <x v="1"/>
  </r>
  <r>
    <n v="1255"/>
    <x v="0"/>
    <x v="343"/>
    <s v="53-522"/>
    <s v="Robert@gmail.com"/>
    <s v="Robert"/>
    <s v="53-522"/>
    <n v="1"/>
    <m/>
    <n v="79.900000000000006"/>
    <x v="0"/>
  </r>
  <r>
    <n v="1256"/>
    <x v="0"/>
    <x v="344"/>
    <s v="66-008"/>
    <s v="Paweł@gmail.com"/>
    <s v="Paweł"/>
    <s v="66-008"/>
    <n v="1"/>
    <m/>
    <n v="79.900000000000006"/>
    <x v="0"/>
  </r>
  <r>
    <n v="1257"/>
    <x v="0"/>
    <x v="345"/>
    <s v="62-100"/>
    <s v="Magda@gmail.com"/>
    <s v="Magda"/>
    <s v="62-100"/>
    <n v="1"/>
    <m/>
    <n v="79.900000000000006"/>
    <x v="0"/>
  </r>
  <r>
    <n v="1258"/>
    <x v="0"/>
    <x v="346"/>
    <s v="59-850"/>
    <s v="Aleksander@gmail.com"/>
    <s v="Aleksander"/>
    <s v="59-850"/>
    <n v="1"/>
    <m/>
    <n v="10.81"/>
    <x v="1"/>
  </r>
  <r>
    <n v="1259"/>
    <x v="0"/>
    <x v="347"/>
    <s v="05-805"/>
    <s v="Joanna@gmail.com"/>
    <s v="Joanna"/>
    <s v="05-805"/>
    <n v="1"/>
    <m/>
    <n v="10.81"/>
    <x v="0"/>
  </r>
  <r>
    <n v="1260"/>
    <x v="0"/>
    <x v="348"/>
    <s v="32-340"/>
    <s v="Daniel@gmail.com"/>
    <s v="Daniel"/>
    <s v="32-340"/>
    <n v="1"/>
    <m/>
    <n v="79.900000000000006"/>
    <x v="0"/>
  </r>
  <r>
    <n v="1261"/>
    <x v="0"/>
    <x v="349"/>
    <s v="71-440"/>
    <s v="Andrzej@gmail.com"/>
    <s v="Andrzej"/>
    <s v="71-440"/>
    <n v="1"/>
    <m/>
    <n v="79.900000000000006"/>
    <x v="1"/>
  </r>
  <r>
    <n v="1262"/>
    <x v="0"/>
    <x v="350"/>
    <s v="31-926"/>
    <s v="Oskar@gmail.com"/>
    <s v="Oskar"/>
    <s v="31-926"/>
    <n v="1"/>
    <m/>
    <n v="79.900000000000006"/>
    <x v="0"/>
  </r>
  <r>
    <n v="1263"/>
    <x v="0"/>
    <x v="335"/>
    <s v="05-120"/>
    <s v="Małgorzata@gmail.com"/>
    <s v="Małgorzata"/>
    <s v="05-120"/>
    <n v="1"/>
    <m/>
    <n v="79.900000000000006"/>
    <x v="0"/>
  </r>
  <r>
    <n v="1264"/>
    <x v="0"/>
    <x v="351"/>
    <s v="00-137"/>
    <s v="Michał@gmail.com"/>
    <s v="Michał"/>
    <s v="00-137"/>
    <n v="1"/>
    <m/>
    <n v="79.900000000000006"/>
    <x v="0"/>
  </r>
  <r>
    <n v="1265"/>
    <x v="0"/>
    <x v="352"/>
    <s v="32-400"/>
    <s v="Ewelina@gmail.com"/>
    <s v="Ewelina"/>
    <s v="32-400"/>
    <n v="1"/>
    <m/>
    <n v="79.900000000000006"/>
    <x v="0"/>
  </r>
  <r>
    <n v="1266"/>
    <x v="0"/>
    <x v="353"/>
    <s v="20-143"/>
    <s v="Agnieszka@gmail.com"/>
    <s v="Agnieszka"/>
    <s v="20-143"/>
    <n v="1"/>
    <m/>
    <n v="79.900000000000006"/>
    <x v="1"/>
  </r>
  <r>
    <n v="1267"/>
    <x v="0"/>
    <x v="354"/>
    <s v="55-100"/>
    <s v="Michał@gmail.com"/>
    <s v="Michał"/>
    <s v="55-100"/>
    <n v="1"/>
    <m/>
    <n v="79.900000000000006"/>
    <x v="0"/>
  </r>
  <r>
    <n v="1268"/>
    <x v="1"/>
    <x v="355"/>
    <s v="12-345"/>
    <s v="Piotr@gmail.com"/>
    <s v="Piotr"/>
    <s v="12-345"/>
    <n v="1"/>
    <m/>
    <n v="79.900000000000006"/>
    <x v="0"/>
  </r>
  <r>
    <n v="1269"/>
    <x v="0"/>
    <x v="356"/>
    <s v="04-346"/>
    <s v="Jakub@gmail.com"/>
    <s v="Jakub"/>
    <s v="04-346"/>
    <n v="1"/>
    <m/>
    <n v="79.900000000000006"/>
    <x v="0"/>
  </r>
  <r>
    <n v="1270"/>
    <x v="0"/>
    <x v="357"/>
    <s v="05-555"/>
    <s v="Marta@gmail.com"/>
    <s v="Marta"/>
    <s v="05-555"/>
    <n v="1"/>
    <m/>
    <n v="79.900000000000006"/>
    <x v="0"/>
  </r>
  <r>
    <n v="1271"/>
    <x v="0"/>
    <x v="358"/>
    <s v="46-060"/>
    <s v="Katarzyna@gmail.com"/>
    <s v="Katarzyna"/>
    <s v="46-060"/>
    <n v="1"/>
    <m/>
    <n v="10.81"/>
    <x v="0"/>
  </r>
  <r>
    <n v="1272"/>
    <x v="0"/>
    <x v="359"/>
    <s v="71-504"/>
    <s v="Agnieszka@gmail.com"/>
    <s v="Agnieszka"/>
    <s v="71-504"/>
    <n v="1"/>
    <m/>
    <n v="10.81"/>
    <x v="1"/>
  </r>
  <r>
    <n v="1273"/>
    <x v="1"/>
    <x v="360"/>
    <s v="03-193"/>
    <s v="Marcin@gmail.com"/>
    <s v="Marcin"/>
    <s v="03-193"/>
    <n v="1"/>
    <m/>
    <n v="79.900000000000006"/>
    <x v="0"/>
  </r>
  <r>
    <n v="1274"/>
    <x v="0"/>
    <x v="360"/>
    <s v="62-003"/>
    <s v="Agnieszka@gmail.com"/>
    <s v="Agnieszka"/>
    <s v="62-003"/>
    <n v="1"/>
    <m/>
    <n v="79.900000000000006"/>
    <x v="1"/>
  </r>
  <r>
    <n v="1275"/>
    <x v="0"/>
    <x v="361"/>
    <s v="41-710"/>
    <s v="Damian@gmail.com"/>
    <s v="Damian"/>
    <s v="41-710"/>
    <n v="1"/>
    <m/>
    <n v="79.900000000000006"/>
    <x v="0"/>
  </r>
  <r>
    <n v="1276"/>
    <x v="0"/>
    <x v="362"/>
    <s v="40-668"/>
    <s v="Anna@gmail.com"/>
    <s v="Anna"/>
    <s v="40-668"/>
    <n v="1"/>
    <m/>
    <n v="79.900000000000006"/>
    <x v="1"/>
  </r>
  <r>
    <n v="1277"/>
    <x v="0"/>
    <x v="363"/>
    <s v="01-756"/>
    <s v="Bartek@gmail.com"/>
    <s v="Bartek"/>
    <s v="01-756"/>
    <n v="1"/>
    <m/>
    <n v="79.900000000000006"/>
    <x v="0"/>
  </r>
  <r>
    <n v="1278"/>
    <x v="0"/>
    <x v="364"/>
    <s v="37-716"/>
    <s v="Małgorzata@gmail.com"/>
    <s v="Małgorzata"/>
    <s v="37-716"/>
    <n v="1"/>
    <m/>
    <n v="79.900000000000006"/>
    <x v="0"/>
  </r>
  <r>
    <n v="1279"/>
    <x v="0"/>
    <x v="365"/>
    <s v="25-437"/>
    <s v="Małgorzata@gmail.com"/>
    <s v="Małgorzata"/>
    <s v="25-437"/>
    <n v="1"/>
    <m/>
    <n v="79.900000000000006"/>
    <x v="0"/>
  </r>
  <r>
    <n v="1280"/>
    <x v="0"/>
    <x v="366"/>
    <s v="68-200"/>
    <s v="Karolina@gmail.com"/>
    <s v="Karolina"/>
    <s v="68-200"/>
    <n v="1"/>
    <m/>
    <n v="10.81"/>
    <x v="0"/>
  </r>
  <r>
    <n v="1281"/>
    <x v="0"/>
    <x v="367"/>
    <s v="44-240"/>
    <s v="Anna@gmail.com"/>
    <s v="Anna"/>
    <s v="44-240"/>
    <n v="1"/>
    <m/>
    <n v="79.900000000000006"/>
    <x v="1"/>
  </r>
  <r>
    <n v="1282"/>
    <x v="0"/>
    <x v="367"/>
    <s v="01-190"/>
    <s v="Joanna@gmail.com"/>
    <s v="Joanna"/>
    <s v="01-190"/>
    <n v="1"/>
    <m/>
    <n v="10.81"/>
    <x v="0"/>
  </r>
  <r>
    <n v="1283"/>
    <x v="0"/>
    <x v="368"/>
    <s v="30-392"/>
    <s v="JUSTYNA@gmail.com"/>
    <s v="JUSTYNA"/>
    <s v="30-392"/>
    <n v="1"/>
    <m/>
    <n v="10.81"/>
    <x v="0"/>
  </r>
  <r>
    <n v="1284"/>
    <x v="0"/>
    <x v="368"/>
    <s v="76-200"/>
    <s v="Agnieszka@gmail.com"/>
    <s v="Agnieszka"/>
    <s v="76-200"/>
    <n v="1"/>
    <m/>
    <n v="79.900000000000006"/>
    <x v="1"/>
  </r>
  <r>
    <n v="1285"/>
    <x v="0"/>
    <x v="369"/>
    <s v="41-209"/>
    <s v="Joanna@gmail.com"/>
    <s v="Joanna"/>
    <s v="41-209"/>
    <n v="1"/>
    <m/>
    <n v="79.900000000000006"/>
    <x v="0"/>
  </r>
  <r>
    <n v="1286"/>
    <x v="0"/>
    <x v="369"/>
    <s v="43-140"/>
    <s v="KATARZYNA@gmail.com"/>
    <s v="KATARZYNA"/>
    <s v="43-140"/>
    <n v="1"/>
    <m/>
    <n v="79.900000000000006"/>
    <x v="0"/>
  </r>
  <r>
    <n v="1287"/>
    <x v="0"/>
    <x v="370"/>
    <s v="43-100"/>
    <s v="Magdalena@gmail.com"/>
    <s v="Magdalena"/>
    <s v="43-100"/>
    <n v="1"/>
    <m/>
    <n v="79.900000000000006"/>
    <x v="0"/>
  </r>
  <r>
    <n v="1288"/>
    <x v="0"/>
    <x v="371"/>
    <s v="63-100"/>
    <s v="Paulina@gmail.com"/>
    <s v="Paulina"/>
    <s v="63-100"/>
    <n v="1"/>
    <m/>
    <n v="79.900000000000006"/>
    <x v="0"/>
  </r>
  <r>
    <n v="1289"/>
    <x v="1"/>
    <x v="365"/>
    <s v="05-870"/>
    <s v="Grzegorz@gmail.com"/>
    <s v="Grzegorz"/>
    <s v="05-870"/>
    <n v="1"/>
    <m/>
    <n v="10.81"/>
    <x v="0"/>
  </r>
  <r>
    <n v="1290"/>
    <x v="0"/>
    <x v="372"/>
    <s v="05-870"/>
    <s v="Katarzyna@gmail.com"/>
    <s v="Katarzyna"/>
    <s v="05-870"/>
    <n v="1"/>
    <m/>
    <n v="10.81"/>
    <x v="0"/>
  </r>
  <r>
    <n v="1291"/>
    <x v="0"/>
    <x v="373"/>
    <s v="85-096"/>
    <s v="Joanna@gmail.com"/>
    <s v="Joanna"/>
    <s v="85-096"/>
    <n v="1"/>
    <m/>
    <n v="79.900000000000006"/>
    <x v="0"/>
  </r>
  <r>
    <n v="1292"/>
    <x v="0"/>
    <x v="374"/>
    <s v="53-406"/>
    <s v="Joanna@gmail.com"/>
    <s v="Joanna"/>
    <s v="53-406"/>
    <n v="1"/>
    <m/>
    <n v="79.900000000000006"/>
    <x v="0"/>
  </r>
  <r>
    <n v="1293"/>
    <x v="0"/>
    <x v="373"/>
    <s v="01-470"/>
    <s v="Adam@gmail.com"/>
    <s v="Adam"/>
    <s v="01-470"/>
    <n v="1"/>
    <m/>
    <n v="10.81"/>
    <x v="1"/>
  </r>
  <r>
    <n v="1294"/>
    <x v="0"/>
    <x v="375"/>
    <s v="91-417"/>
    <s v="Iwona@gmail.com"/>
    <s v="Iwona"/>
    <s v="91-417"/>
    <n v="1"/>
    <m/>
    <n v="79.900000000000006"/>
    <x v="0"/>
  </r>
  <r>
    <n v="1295"/>
    <x v="0"/>
    <x v="376"/>
    <s v="37-120"/>
    <s v="Robert@gmail.com"/>
    <s v="Robert"/>
    <s v="37-120"/>
    <n v="1"/>
    <m/>
    <n v="10.81"/>
    <x v="0"/>
  </r>
  <r>
    <n v="1296"/>
    <x v="0"/>
    <x v="377"/>
    <s v="12-345"/>
    <s v="Robert@gmail.com"/>
    <s v="Robert"/>
    <s v="12-345"/>
    <n v="1"/>
    <m/>
    <n v="79.900000000000006"/>
    <x v="0"/>
  </r>
  <r>
    <n v="1297"/>
    <x v="0"/>
    <x v="378"/>
    <s v="01-961"/>
    <s v="Monika@gmail.com"/>
    <s v="Monika"/>
    <s v="01-961"/>
    <n v="1"/>
    <m/>
    <n v="79.900000000000006"/>
    <x v="0"/>
  </r>
  <r>
    <n v="1298"/>
    <x v="0"/>
    <x v="379"/>
    <s v="80-107"/>
    <s v="Anna@gmail.com"/>
    <s v="Anna"/>
    <s v="80-107"/>
    <n v="1"/>
    <m/>
    <n v="79.900000000000006"/>
    <x v="1"/>
  </r>
  <r>
    <n v="1299"/>
    <x v="0"/>
    <x v="380"/>
    <s v="35-103"/>
    <s v="Joanna@gmail.com"/>
    <s v="Joanna"/>
    <s v="35-103"/>
    <n v="1"/>
    <m/>
    <n v="10.81"/>
    <x v="0"/>
  </r>
  <r>
    <n v="1300"/>
    <x v="0"/>
    <x v="380"/>
    <s v="60-688"/>
    <s v="Emil@gmail.com"/>
    <s v="Emil"/>
    <s v="60-688"/>
    <n v="1"/>
    <m/>
    <n v="79.900000000000006"/>
    <x v="0"/>
  </r>
  <r>
    <n v="1301"/>
    <x v="0"/>
    <x v="381"/>
    <s v="64-320"/>
    <s v="Kamil@gmail.com"/>
    <s v="Kamil"/>
    <s v="64-320"/>
    <n v="1"/>
    <m/>
    <n v="79.900000000000006"/>
    <x v="0"/>
  </r>
  <r>
    <n v="1302"/>
    <x v="0"/>
    <x v="382"/>
    <s v="07-320"/>
    <s v="Katarzyna@gmail.com"/>
    <s v="Katarzyna"/>
    <s v="07-320"/>
    <n v="1"/>
    <m/>
    <n v="79.900000000000006"/>
    <x v="0"/>
  </r>
  <r>
    <n v="1303"/>
    <x v="0"/>
    <x v="383"/>
    <s v="55-100"/>
    <s v="Katarzyna@gmail.com"/>
    <s v="Katarzyna"/>
    <s v="55-100"/>
    <n v="1"/>
    <m/>
    <n v="79.900000000000006"/>
    <x v="0"/>
  </r>
  <r>
    <n v="1304"/>
    <x v="0"/>
    <x v="384"/>
    <s v="05-300"/>
    <s v="Emilia@gmail.com"/>
    <s v="Emilia"/>
    <s v="05-300"/>
    <n v="1"/>
    <m/>
    <n v="79.900000000000006"/>
    <x v="0"/>
  </r>
  <r>
    <n v="1305"/>
    <x v="0"/>
    <x v="385"/>
    <s v="63-112"/>
    <s v="Karolina@gmail.com"/>
    <s v="Karolina"/>
    <s v="63-112"/>
    <n v="1"/>
    <m/>
    <n v="10.81"/>
    <x v="0"/>
  </r>
  <r>
    <n v="1306"/>
    <x v="0"/>
    <x v="386"/>
    <s v="60-792"/>
    <s v="Rafał@gmail.com"/>
    <s v="Rafał"/>
    <s v="60-792"/>
    <n v="1"/>
    <m/>
    <n v="79.900000000000006"/>
    <x v="0"/>
  </r>
  <r>
    <n v="1307"/>
    <x v="0"/>
    <x v="387"/>
    <s v="01-925"/>
    <s v="Irena@gmail.com"/>
    <s v="Irena"/>
    <s v="01-925"/>
    <n v="1"/>
    <m/>
    <n v="79.900000000000006"/>
    <x v="0"/>
  </r>
  <r>
    <n v="1308"/>
    <x v="0"/>
    <x v="388"/>
    <s v="93-519"/>
    <s v="Konrad@gmail.com"/>
    <s v="Konrad"/>
    <s v="93-519"/>
    <n v="1"/>
    <m/>
    <n v="10.81"/>
    <x v="0"/>
  </r>
  <r>
    <n v="1309"/>
    <x v="0"/>
    <x v="389"/>
    <s v="03-043"/>
    <s v="Paulina@gmail.com"/>
    <s v="Paulina"/>
    <s v="03-043"/>
    <n v="1"/>
    <m/>
    <n v="79.900000000000006"/>
    <x v="0"/>
  </r>
  <r>
    <n v="1310"/>
    <x v="0"/>
    <x v="389"/>
    <s v="42-207"/>
    <s v="Krzysztof@gmail.com"/>
    <s v="Krzysztof"/>
    <s v="42-207"/>
    <n v="1"/>
    <m/>
    <n v="10.81"/>
    <x v="0"/>
  </r>
  <r>
    <n v="1311"/>
    <x v="0"/>
    <x v="390"/>
    <s v="41-303"/>
    <s v="Małgorzata@gmail.com"/>
    <s v="Małgorzata"/>
    <s v="41-303"/>
    <n v="1"/>
    <m/>
    <n v="10.81"/>
    <x v="0"/>
  </r>
  <r>
    <n v="1312"/>
    <x v="0"/>
    <x v="391"/>
    <s v="35-505"/>
    <s v="Paulina@gmail.com"/>
    <s v="Paulina"/>
    <s v="35-505"/>
    <n v="1"/>
    <m/>
    <n v="79.900000000000006"/>
    <x v="0"/>
  </r>
  <r>
    <n v="1313"/>
    <x v="0"/>
    <x v="392"/>
    <s v="43-600"/>
    <s v="Katarzyna@gmail.com"/>
    <s v="Katarzyna"/>
    <s v="43-600"/>
    <n v="1"/>
    <m/>
    <n v="79.900000000000006"/>
    <x v="0"/>
  </r>
  <r>
    <n v="1314"/>
    <x v="0"/>
    <x v="393"/>
    <s v="85-858"/>
    <s v="Anna@gmail.com"/>
    <s v="Anna"/>
    <s v="85-858"/>
    <n v="1"/>
    <m/>
    <n v="79.900000000000006"/>
    <x v="1"/>
  </r>
  <r>
    <n v="1315"/>
    <x v="0"/>
    <x v="394"/>
    <s v="95-040"/>
    <s v="Dawid@gmail.com"/>
    <s v="Dawid"/>
    <s v="95-040"/>
    <n v="1"/>
    <m/>
    <n v="79.900000000000006"/>
    <x v="0"/>
  </r>
  <r>
    <n v="1316"/>
    <x v="0"/>
    <x v="395"/>
    <s v="00-660"/>
    <s v="Rafal@gmail.com"/>
    <s v="Rafal"/>
    <s v="00-660"/>
    <n v="1"/>
    <m/>
    <n v="79.900000000000006"/>
    <x v="0"/>
  </r>
  <r>
    <n v="1317"/>
    <x v="0"/>
    <x v="394"/>
    <s v="53-025"/>
    <s v="Sylwia@gmail.com"/>
    <s v="Sylwia"/>
    <s v="53-025"/>
    <n v="1"/>
    <m/>
    <n v="79.900000000000006"/>
    <x v="0"/>
  </r>
  <r>
    <n v="1318"/>
    <x v="0"/>
    <x v="396"/>
    <s v="41-707"/>
    <s v="Paulina@gmail.com"/>
    <s v="Paulina"/>
    <s v="41-707"/>
    <n v="1"/>
    <m/>
    <n v="10.81"/>
    <x v="0"/>
  </r>
  <r>
    <n v="1319"/>
    <x v="1"/>
    <x v="397"/>
    <s v="85-313"/>
    <s v="Michał@gmail.com"/>
    <s v="Michał"/>
    <s v="85-313"/>
    <n v="1"/>
    <m/>
    <n v="79.900000000000006"/>
    <x v="0"/>
  </r>
  <r>
    <n v="1320"/>
    <x v="0"/>
    <x v="398"/>
    <s v="02-775"/>
    <s v="Agata@gmail.com"/>
    <s v="Agata"/>
    <s v="02-775"/>
    <n v="1"/>
    <m/>
    <n v="10.81"/>
    <x v="1"/>
  </r>
  <r>
    <n v="1321"/>
    <x v="0"/>
    <x v="398"/>
    <s v="39-400"/>
    <s v="Katarzyna@gmail.com"/>
    <s v="Katarzyna"/>
    <s v="39-400"/>
    <n v="1"/>
    <m/>
    <n v="79.900000000000006"/>
    <x v="0"/>
  </r>
  <r>
    <n v="1322"/>
    <x v="0"/>
    <x v="398"/>
    <s v="35-106"/>
    <s v="Agnieszka@gmail.com"/>
    <s v="Agnieszka"/>
    <s v="35-106"/>
    <n v="1"/>
    <m/>
    <n v="79.900000000000006"/>
    <x v="1"/>
  </r>
  <r>
    <n v="1323"/>
    <x v="1"/>
    <x v="399"/>
    <s v="02-797"/>
    <s v="Robert@gmail.com"/>
    <s v="Robert"/>
    <s v="02-797"/>
    <n v="1"/>
    <m/>
    <n v="79.900000000000006"/>
    <x v="0"/>
  </r>
  <r>
    <n v="1324"/>
    <x v="0"/>
    <x v="400"/>
    <s v="02-797"/>
    <s v="Paweł@gmail.com"/>
    <s v="Paweł"/>
    <s v="02-797"/>
    <n v="1"/>
    <m/>
    <n v="79.900000000000006"/>
    <x v="0"/>
  </r>
  <r>
    <n v="1325"/>
    <x v="0"/>
    <x v="401"/>
    <s v="05-200"/>
    <s v="Magda@gmail.com"/>
    <s v="Magda"/>
    <s v="05-200"/>
    <n v="1"/>
    <m/>
    <n v="79.900000000000006"/>
    <x v="0"/>
  </r>
  <r>
    <n v="1326"/>
    <x v="0"/>
    <x v="402"/>
    <s v="99-400"/>
    <s v="Aleksander@gmail.com"/>
    <s v="Aleksander"/>
    <s v="99-400"/>
    <n v="1"/>
    <m/>
    <n v="10.81"/>
    <x v="1"/>
  </r>
  <r>
    <n v="1327"/>
    <x v="0"/>
    <x v="403"/>
    <s v="50-570"/>
    <s v="Joanna@gmail.com"/>
    <s v="Joanna"/>
    <s v="50-570"/>
    <n v="1"/>
    <m/>
    <n v="10.81"/>
    <x v="0"/>
  </r>
  <r>
    <n v="1328"/>
    <x v="0"/>
    <x v="399"/>
    <s v="93-419"/>
    <s v="Daniel@gmail.com"/>
    <s v="Daniel"/>
    <s v="93-419"/>
    <n v="1"/>
    <m/>
    <n v="79.900000000000006"/>
    <x v="0"/>
  </r>
  <r>
    <n v="1329"/>
    <x v="0"/>
    <x v="404"/>
    <s v="85-240"/>
    <s v="Andrzej@gmail.com"/>
    <s v="Andrzej"/>
    <s v="85-240"/>
    <n v="1"/>
    <m/>
    <n v="79.900000000000006"/>
    <x v="1"/>
  </r>
  <r>
    <n v="1330"/>
    <x v="1"/>
    <x v="405"/>
    <s v="21-010"/>
    <s v="Oskar@gmail.com"/>
    <s v="Oskar"/>
    <s v="21-010"/>
    <n v="1"/>
    <m/>
    <n v="79.900000000000006"/>
    <x v="0"/>
  </r>
  <r>
    <n v="1331"/>
    <x v="0"/>
    <x v="406"/>
    <s v="21-010"/>
    <s v="Małgorzata@gmail.com"/>
    <s v="Małgorzata"/>
    <s v="21-010"/>
    <n v="1"/>
    <m/>
    <n v="79.900000000000006"/>
    <x v="0"/>
  </r>
  <r>
    <n v="1332"/>
    <x v="0"/>
    <x v="407"/>
    <s v="64-920"/>
    <s v="Michał@gmail.com"/>
    <s v="Michał"/>
    <s v="64-920"/>
    <n v="1"/>
    <m/>
    <n v="79.900000000000006"/>
    <x v="0"/>
  </r>
  <r>
    <n v="1333"/>
    <x v="0"/>
    <x v="408"/>
    <s v="50-506"/>
    <s v="Małgorzata@gmail.com"/>
    <s v="Małgorzata"/>
    <s v="50-506"/>
    <n v="1"/>
    <m/>
    <n v="79.900000000000006"/>
    <x v="0"/>
  </r>
  <r>
    <n v="1334"/>
    <x v="0"/>
    <x v="409"/>
    <s v="05-803"/>
    <s v="Michał@gmail.com"/>
    <s v="Michał"/>
    <s v="05-803"/>
    <n v="1"/>
    <m/>
    <n v="79.900000000000006"/>
    <x v="0"/>
  </r>
  <r>
    <n v="1335"/>
    <x v="0"/>
    <x v="410"/>
    <s v="59-430"/>
    <s v="Ewelina@gmail.com"/>
    <s v="Ewelina"/>
    <s v="59-430"/>
    <n v="1"/>
    <m/>
    <n v="10.81"/>
    <x v="0"/>
  </r>
  <r>
    <n v="1336"/>
    <x v="0"/>
    <x v="411"/>
    <s v="26-900"/>
    <s v="Agnieszka@gmail.com"/>
    <s v="Agnieszka"/>
    <s v="26-900"/>
    <n v="1"/>
    <m/>
    <n v="79.900000000000006"/>
    <x v="1"/>
  </r>
  <r>
    <n v="1337"/>
    <x v="0"/>
    <x v="412"/>
    <s v="32-020"/>
    <s v="Michał@gmail.com"/>
    <s v="Michał"/>
    <s v="32-020"/>
    <n v="1"/>
    <m/>
    <n v="79.900000000000006"/>
    <x v="0"/>
  </r>
  <r>
    <n v="1338"/>
    <x v="0"/>
    <x v="413"/>
    <s v="96-300"/>
    <s v="Piotr@gmail.com"/>
    <s v="Piotr"/>
    <s v="96-300"/>
    <n v="1"/>
    <m/>
    <n v="10.81"/>
    <x v="0"/>
  </r>
  <r>
    <n v="1339"/>
    <x v="0"/>
    <x v="414"/>
    <s v="50-511"/>
    <s v="Jakub@gmail.com"/>
    <s v="Jakub"/>
    <s v="50-511"/>
    <n v="1"/>
    <m/>
    <n v="79.900000000000006"/>
    <x v="0"/>
  </r>
  <r>
    <n v="1340"/>
    <x v="0"/>
    <x v="415"/>
    <s v="55-200"/>
    <s v="Marta@gmail.com"/>
    <s v="Marta"/>
    <s v="55-200"/>
    <n v="1"/>
    <m/>
    <n v="79.900000000000006"/>
    <x v="0"/>
  </r>
  <r>
    <n v="1341"/>
    <x v="0"/>
    <x v="416"/>
    <s v="33-240"/>
    <s v="Katarzyna@gmail.com"/>
    <s v="Katarzyna"/>
    <s v="33-240"/>
    <n v="1"/>
    <m/>
    <n v="79.900000000000006"/>
    <x v="0"/>
  </r>
  <r>
    <n v="1342"/>
    <x v="0"/>
    <x v="417"/>
    <s v="61-065"/>
    <s v="Agnieszka@gmail.com"/>
    <s v="Agnieszka"/>
    <s v="61-065"/>
    <n v="1"/>
    <m/>
    <n v="79.900000000000006"/>
    <x v="1"/>
  </r>
  <r>
    <n v="1343"/>
    <x v="0"/>
    <x v="418"/>
    <s v="82-300"/>
    <s v="Marcin@gmail.com"/>
    <s v="Marcin"/>
    <s v="82-300"/>
    <n v="1"/>
    <m/>
    <n v="79.900000000000006"/>
    <x v="0"/>
  </r>
  <r>
    <n v="1344"/>
    <x v="0"/>
    <x v="419"/>
    <s v="87-100"/>
    <s v="Agnieszka@gmail.com"/>
    <s v="Agnieszka"/>
    <s v="87-100"/>
    <n v="1"/>
    <m/>
    <n v="79.900000000000006"/>
    <x v="1"/>
  </r>
  <r>
    <n v="1345"/>
    <x v="0"/>
    <x v="420"/>
    <s v="04-087"/>
    <s v="Damian@gmail.com"/>
    <s v="Damian"/>
    <s v="04-087"/>
    <n v="1"/>
    <m/>
    <n v="10.81"/>
    <x v="0"/>
  </r>
  <r>
    <n v="1346"/>
    <x v="0"/>
    <x v="421"/>
    <s v="65-664"/>
    <s v="Anna@gmail.com"/>
    <s v="Anna"/>
    <s v="65-664"/>
    <n v="1"/>
    <m/>
    <n v="79.900000000000006"/>
    <x v="1"/>
  </r>
  <r>
    <n v="1347"/>
    <x v="0"/>
    <x v="422"/>
    <s v="35-077"/>
    <s v="Bartek@gmail.com"/>
    <s v="Bartek"/>
    <s v="35-077"/>
    <n v="1"/>
    <m/>
    <n v="79.900000000000006"/>
    <x v="0"/>
  </r>
  <r>
    <n v="1348"/>
    <x v="0"/>
    <x v="423"/>
    <s v="31-209"/>
    <s v="Małgorzata@gmail.com"/>
    <s v="Małgorzata"/>
    <s v="31-209"/>
    <n v="1"/>
    <m/>
    <n v="10.81"/>
    <x v="0"/>
  </r>
  <r>
    <n v="1349"/>
    <x v="0"/>
    <x v="424"/>
    <s v="05-270"/>
    <s v="Małgorzata@gmail.com"/>
    <s v="Małgorzata"/>
    <s v="05-270"/>
    <n v="1"/>
    <m/>
    <n v="10.81"/>
    <x v="0"/>
  </r>
  <r>
    <n v="1350"/>
    <x v="0"/>
    <x v="424"/>
    <s v="60-681"/>
    <s v="Karolina@gmail.com"/>
    <s v="Karolina"/>
    <s v="60-681"/>
    <n v="1"/>
    <m/>
    <n v="10.81"/>
    <x v="0"/>
  </r>
  <r>
    <n v="1351"/>
    <x v="0"/>
    <x v="425"/>
    <s v="34-100"/>
    <s v="Anna@gmail.com"/>
    <s v="Anna"/>
    <s v="34-100"/>
    <n v="1"/>
    <m/>
    <n v="79.900000000000006"/>
    <x v="1"/>
  </r>
  <r>
    <n v="1352"/>
    <x v="0"/>
    <x v="426"/>
    <s v="00-175"/>
    <s v="Joanna@gmail.com"/>
    <s v="Joanna"/>
    <s v="00-175"/>
    <n v="1"/>
    <m/>
    <n v="79.900000000000006"/>
    <x v="0"/>
  </r>
  <r>
    <n v="1353"/>
    <x v="0"/>
    <x v="427"/>
    <s v="88-100"/>
    <s v="JUSTYNA@gmail.com"/>
    <s v="JUSTYNA"/>
    <s v="88-100"/>
    <n v="1"/>
    <m/>
    <n v="79.900000000000006"/>
    <x v="0"/>
  </r>
  <r>
    <n v="1354"/>
    <x v="0"/>
    <x v="428"/>
    <s v="44-218"/>
    <s v="Agnieszka@gmail.com"/>
    <s v="Agnieszka"/>
    <s v="44-218"/>
    <n v="1"/>
    <m/>
    <n v="79.900000000000006"/>
    <x v="1"/>
  </r>
  <r>
    <n v="1355"/>
    <x v="0"/>
    <x v="429"/>
    <s v="01-913"/>
    <s v="Joanna@gmail.com"/>
    <s v="Joanna"/>
    <s v="01-913"/>
    <n v="1"/>
    <m/>
    <n v="79.900000000000006"/>
    <x v="0"/>
  </r>
  <r>
    <n v="1356"/>
    <x v="0"/>
    <x v="430"/>
    <s v="49-300"/>
    <s v="KATARZYNA@gmail.com"/>
    <s v="KATARZYNA"/>
    <s v="49-300"/>
    <n v="1"/>
    <m/>
    <n v="79.900000000000006"/>
    <x v="0"/>
  </r>
  <r>
    <n v="1357"/>
    <x v="0"/>
    <x v="430"/>
    <s v="42-200"/>
    <s v="Magdalena@gmail.com"/>
    <s v="Magdalena"/>
    <s v="42-200"/>
    <n v="1"/>
    <m/>
    <n v="79.900000000000006"/>
    <x v="0"/>
  </r>
  <r>
    <n v="1358"/>
    <x v="0"/>
    <x v="431"/>
    <s v="97-216"/>
    <s v="Paulina@gmail.com"/>
    <s v="Paulina"/>
    <s v="97-216"/>
    <n v="1"/>
    <m/>
    <n v="10.81"/>
    <x v="0"/>
  </r>
  <r>
    <n v="1359"/>
    <x v="0"/>
    <x v="432"/>
    <s v="85-346"/>
    <s v="Grzegorz@gmail.com"/>
    <s v="Grzegorz"/>
    <s v="85-346"/>
    <n v="1"/>
    <m/>
    <n v="10.81"/>
    <x v="0"/>
  </r>
  <r>
    <n v="1360"/>
    <x v="1"/>
    <x v="433"/>
    <s v="53-030"/>
    <s v="Katarzyna@gmail.com"/>
    <s v="Katarzyna"/>
    <s v="53-030"/>
    <n v="1"/>
    <m/>
    <n v="79.900000000000006"/>
    <x v="0"/>
  </r>
  <r>
    <n v="1361"/>
    <x v="0"/>
    <x v="434"/>
    <s v="38-200"/>
    <s v="Joanna@gmail.com"/>
    <s v="Joanna"/>
    <s v="38-200"/>
    <n v="1"/>
    <m/>
    <n v="79.900000000000006"/>
    <x v="0"/>
  </r>
  <r>
    <n v="1362"/>
    <x v="1"/>
    <x v="433"/>
    <s v="53-030"/>
    <s v="Joanna@gmail.com"/>
    <s v="Joanna"/>
    <s v="53-030"/>
    <n v="1"/>
    <m/>
    <n v="79.900000000000006"/>
    <x v="0"/>
  </r>
  <r>
    <n v="1363"/>
    <x v="1"/>
    <x v="433"/>
    <s v="53-030"/>
    <s v="Adam@gmail.com"/>
    <s v="Adam"/>
    <s v="53-030"/>
    <n v="1"/>
    <m/>
    <n v="79.900000000000006"/>
    <x v="1"/>
  </r>
  <r>
    <n v="1364"/>
    <x v="0"/>
    <x v="435"/>
    <s v="09-402"/>
    <s v="Iwona@gmail.com"/>
    <s v="Iwona"/>
    <s v="09-402"/>
    <n v="1"/>
    <m/>
    <n v="79.900000000000006"/>
    <x v="0"/>
  </r>
  <r>
    <n v="1365"/>
    <x v="0"/>
    <x v="436"/>
    <s v="81-881"/>
    <s v="Robert@gmail.com"/>
    <s v="Robert"/>
    <s v="81-881"/>
    <n v="1"/>
    <m/>
    <n v="79.900000000000006"/>
    <x v="0"/>
  </r>
  <r>
    <n v="1366"/>
    <x v="0"/>
    <x v="437"/>
    <s v="58-200"/>
    <s v="Robert@gmail.com"/>
    <s v="Robert"/>
    <s v="58-200"/>
    <n v="1"/>
    <m/>
    <n v="79.900000000000006"/>
    <x v="0"/>
  </r>
  <r>
    <n v="1367"/>
    <x v="0"/>
    <x v="438"/>
    <s v="04-116"/>
    <s v="Monika@gmail.com"/>
    <s v="Monika"/>
    <s v="04-116"/>
    <n v="1"/>
    <m/>
    <n v="79.900000000000006"/>
    <x v="0"/>
  </r>
  <r>
    <n v="1368"/>
    <x v="0"/>
    <x v="439"/>
    <s v="05-808"/>
    <s v="Anna@gmail.com"/>
    <s v="Anna"/>
    <s v="05-808"/>
    <n v="1"/>
    <m/>
    <n v="79.900000000000006"/>
    <x v="1"/>
  </r>
  <r>
    <n v="1369"/>
    <x v="0"/>
    <x v="440"/>
    <s v="67-200"/>
    <s v="Joanna@gmail.com"/>
    <s v="Joanna"/>
    <s v="67-200"/>
    <n v="1"/>
    <m/>
    <n v="79.900000000000006"/>
    <x v="0"/>
  </r>
  <r>
    <n v="1370"/>
    <x v="0"/>
    <x v="441"/>
    <s v="05-825"/>
    <s v="Emil@gmail.com"/>
    <s v="Emil"/>
    <s v="05-825"/>
    <n v="1"/>
    <m/>
    <n v="79.900000000000006"/>
    <x v="0"/>
  </r>
  <r>
    <n v="1371"/>
    <x v="0"/>
    <x v="442"/>
    <s v="80-392"/>
    <s v="Kamil@gmail.com"/>
    <s v="Kamil"/>
    <s v="80-392"/>
    <n v="1"/>
    <m/>
    <n v="79.900000000000006"/>
    <x v="0"/>
  </r>
  <r>
    <n v="1372"/>
    <x v="0"/>
    <x v="443"/>
    <s v="07-320"/>
    <s v="Katarzyna@gmail.com"/>
    <s v="Katarzyna"/>
    <s v="07-320"/>
    <n v="1"/>
    <m/>
    <n v="79.900000000000006"/>
    <x v="0"/>
  </r>
  <r>
    <n v="1373"/>
    <x v="0"/>
    <x v="444"/>
    <s v="95-050"/>
    <s v="Katarzyna@gmail.com"/>
    <s v="Katarzyna"/>
    <s v="95-050"/>
    <n v="1"/>
    <m/>
    <n v="79.900000000000006"/>
    <x v="0"/>
  </r>
  <r>
    <n v="1374"/>
    <x v="0"/>
    <x v="445"/>
    <s v="58-307"/>
    <s v="Emilia@gmail.com"/>
    <s v="Emilia"/>
    <s v="58-307"/>
    <n v="1"/>
    <m/>
    <n v="79.900000000000006"/>
    <x v="0"/>
  </r>
  <r>
    <n v="1375"/>
    <x v="0"/>
    <x v="446"/>
    <s v="02-695"/>
    <s v="Karolina@gmail.com"/>
    <s v="Karolina"/>
    <s v="02-695"/>
    <n v="1"/>
    <m/>
    <n v="79.900000000000006"/>
    <x v="0"/>
  </r>
  <r>
    <n v="1376"/>
    <x v="0"/>
    <x v="447"/>
    <s v="02-393"/>
    <s v="Rafał@gmail.com"/>
    <s v="Rafał"/>
    <s v="02-393"/>
    <n v="1"/>
    <m/>
    <n v="79.900000000000006"/>
    <x v="0"/>
  </r>
  <r>
    <n v="1377"/>
    <x v="0"/>
    <x v="448"/>
    <s v="05-816"/>
    <s v="Irena@gmail.com"/>
    <s v="Irena"/>
    <s v="05-816"/>
    <n v="1"/>
    <m/>
    <n v="10.81"/>
    <x v="0"/>
  </r>
  <r>
    <n v="1378"/>
    <x v="0"/>
    <x v="449"/>
    <s v="98-313"/>
    <s v="Konrad@gmail.com"/>
    <s v="Konrad"/>
    <s v="98-313"/>
    <n v="1"/>
    <m/>
    <n v="79.900000000000006"/>
    <x v="0"/>
  </r>
  <r>
    <n v="1379"/>
    <x v="0"/>
    <x v="450"/>
    <s v="55-093"/>
    <s v="Paulina@gmail.com"/>
    <s v="Paulina"/>
    <s v="55-093"/>
    <n v="1"/>
    <m/>
    <n v="10.81"/>
    <x v="0"/>
  </r>
  <r>
    <n v="1380"/>
    <x v="0"/>
    <x v="451"/>
    <s v="84-200"/>
    <s v="Krzysztof@gmail.com"/>
    <s v="Krzysztof"/>
    <s v="84-200"/>
    <n v="1"/>
    <m/>
    <n v="79.900000000000006"/>
    <x v="0"/>
  </r>
  <r>
    <n v="1381"/>
    <x v="0"/>
    <x v="452"/>
    <s v="40-596"/>
    <s v="Małgorzata@gmail.com"/>
    <s v="Małgorzata"/>
    <s v="40-596"/>
    <n v="1"/>
    <m/>
    <n v="79.900000000000006"/>
    <x v="0"/>
  </r>
  <r>
    <n v="1382"/>
    <x v="0"/>
    <x v="453"/>
    <s v="50-441"/>
    <s v="Paulina@gmail.com"/>
    <s v="Paulina"/>
    <s v="50-441"/>
    <n v="1"/>
    <m/>
    <n v="79.900000000000006"/>
    <x v="0"/>
  </r>
  <r>
    <n v="1383"/>
    <x v="0"/>
    <x v="454"/>
    <s v="05-230"/>
    <s v="Katarzyna@gmail.com"/>
    <s v="Katarzyna"/>
    <s v="05-230"/>
    <n v="1"/>
    <m/>
    <n v="79.900000000000006"/>
    <x v="0"/>
  </r>
  <r>
    <n v="1384"/>
    <x v="0"/>
    <x v="455"/>
    <s v="39-400"/>
    <s v="Anna@gmail.com"/>
    <s v="Anna"/>
    <s v="39-400"/>
    <n v="1"/>
    <m/>
    <n v="79.900000000000006"/>
    <x v="1"/>
  </r>
  <r>
    <n v="1385"/>
    <x v="0"/>
    <x v="456"/>
    <s v="32-744"/>
    <s v="Dawid@gmail.com"/>
    <s v="Dawid"/>
    <s v="32-744"/>
    <n v="1"/>
    <m/>
    <n v="79.900000000000006"/>
    <x v="0"/>
  </r>
  <r>
    <n v="1386"/>
    <x v="0"/>
    <x v="457"/>
    <s v="05-807"/>
    <s v="Rafal@gmail.com"/>
    <s v="Rafal"/>
    <s v="05-807"/>
    <n v="1"/>
    <m/>
    <n v="79.900000000000006"/>
    <x v="0"/>
  </r>
  <r>
    <n v="1387"/>
    <x v="0"/>
    <x v="458"/>
    <s v="43-100"/>
    <s v="Sylwia@gmail.com"/>
    <s v="Sylwia"/>
    <s v="43-100"/>
    <n v="1"/>
    <m/>
    <n v="10.81"/>
    <x v="0"/>
  </r>
  <r>
    <n v="1388"/>
    <x v="0"/>
    <x v="459"/>
    <s v="03-823"/>
    <s v="Paulina@gmail.com"/>
    <s v="Paulina"/>
    <s v="03-823"/>
    <n v="1"/>
    <m/>
    <n v="79.900000000000006"/>
    <x v="0"/>
  </r>
  <r>
    <n v="1389"/>
    <x v="0"/>
    <x v="460"/>
    <s v="44-121"/>
    <s v="Michał@gmail.com"/>
    <s v="Michał"/>
    <s v="44-121"/>
    <n v="1"/>
    <m/>
    <n v="10.81"/>
    <x v="0"/>
  </r>
  <r>
    <n v="1390"/>
    <x v="0"/>
    <x v="461"/>
    <s v="09-400"/>
    <s v="Agata@gmail.com"/>
    <s v="Agata"/>
    <s v="09-400"/>
    <n v="1"/>
    <m/>
    <n v="79.900000000000006"/>
    <x v="1"/>
  </r>
  <r>
    <n v="1394"/>
    <x v="0"/>
    <x v="462"/>
    <s v="35-011"/>
    <s v="Katarzyna@gmail.com"/>
    <s v="Katarzyna"/>
    <s v="35-011"/>
    <n v="1"/>
    <s v="lotp"/>
    <n v="27.64"/>
    <x v="0"/>
  </r>
  <r>
    <n v="1395"/>
    <x v="0"/>
    <x v="463"/>
    <s v="32-310"/>
    <s v="Agnieszka@gmail.com"/>
    <s v="Agnieszka"/>
    <s v="32-310"/>
    <n v="1"/>
    <s v="lotp"/>
    <n v="27.64"/>
    <x v="1"/>
  </r>
  <r>
    <n v="1396"/>
    <x v="0"/>
    <x v="463"/>
    <s v="05-827"/>
    <s v="Robert@gmail.com"/>
    <s v="Robert"/>
    <s v="05-827"/>
    <n v="1"/>
    <s v="lotp"/>
    <n v="27.64"/>
    <x v="0"/>
  </r>
  <r>
    <n v="1397"/>
    <x v="0"/>
    <x v="464"/>
    <s v="47-100"/>
    <s v="Paweł@gmail.com"/>
    <s v="Paweł"/>
    <s v="47-100"/>
    <n v="1"/>
    <s v="lotp"/>
    <n v="27.64"/>
    <x v="0"/>
  </r>
  <r>
    <n v="1398"/>
    <x v="0"/>
    <x v="465"/>
    <s v="62-709"/>
    <s v="Magda@gmail.com"/>
    <s v="Magda"/>
    <s v="62-709"/>
    <n v="1"/>
    <s v="lotp"/>
    <n v="27.64"/>
    <x v="0"/>
  </r>
  <r>
    <n v="1399"/>
    <x v="0"/>
    <x v="464"/>
    <s v="53-409"/>
    <s v="Aleksander@gmail.com"/>
    <s v="Aleksander"/>
    <s v="53-409"/>
    <n v="1"/>
    <s v="lotp"/>
    <n v="27.64"/>
    <x v="1"/>
  </r>
  <r>
    <n v="1400"/>
    <x v="0"/>
    <x v="464"/>
    <s v="61-637"/>
    <s v="Joanna@gmail.com"/>
    <s v="Joanna"/>
    <s v="61-637"/>
    <n v="1"/>
    <s v="lotp"/>
    <n v="27.64"/>
    <x v="0"/>
  </r>
  <r>
    <n v="1402"/>
    <x v="0"/>
    <x v="466"/>
    <s v="09-454"/>
    <s v="Daniel@gmail.com"/>
    <s v="Daniel"/>
    <s v="09-454"/>
    <n v="1"/>
    <s v="lotp"/>
    <n v="27.64"/>
    <x v="0"/>
  </r>
  <r>
    <n v="1461"/>
    <x v="0"/>
    <x v="467"/>
    <s v="30-348"/>
    <s v="Andrzej@gmail.com"/>
    <s v="Andrzej"/>
    <s v="30-348"/>
    <n v="1"/>
    <m/>
    <n v="27.64"/>
    <x v="1"/>
  </r>
  <r>
    <n v="1462"/>
    <x v="0"/>
    <x v="468"/>
    <s v="43-100"/>
    <s v="Oskar@gmail.com"/>
    <s v="Oskar"/>
    <s v="43-100"/>
    <n v="1"/>
    <m/>
    <n v="27.64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2">
  <r>
    <n v="10380"/>
    <x v="0"/>
    <x v="0"/>
    <x v="0"/>
    <x v="0"/>
    <n v="1313.82"/>
  </r>
  <r>
    <n v="10392"/>
    <x v="1"/>
    <x v="1"/>
    <x v="0"/>
    <x v="1"/>
    <n v="1440"/>
  </r>
  <r>
    <n v="10393"/>
    <x v="2"/>
    <x v="2"/>
    <x v="0"/>
    <x v="2"/>
    <n v="2556.9499999999998"/>
  </r>
  <r>
    <n v="10394"/>
    <x v="2"/>
    <x v="2"/>
    <x v="0"/>
    <x v="2"/>
    <n v="442"/>
  </r>
  <r>
    <n v="10395"/>
    <x v="3"/>
    <x v="2"/>
    <x v="1"/>
    <x v="3"/>
    <n v="2122.92"/>
  </r>
  <r>
    <n v="10396"/>
    <x v="2"/>
    <x v="3"/>
    <x v="0"/>
    <x v="4"/>
    <n v="1903.8"/>
  </r>
  <r>
    <n v="10397"/>
    <x v="4"/>
    <x v="4"/>
    <x v="1"/>
    <x v="5"/>
    <n v="716.72"/>
  </r>
  <r>
    <n v="10398"/>
    <x v="1"/>
    <x v="5"/>
    <x v="0"/>
    <x v="2"/>
    <n v="2505.6"/>
  </r>
  <r>
    <n v="10399"/>
    <x v="0"/>
    <x v="6"/>
    <x v="0"/>
    <x v="6"/>
    <n v="1765.6"/>
  </r>
  <r>
    <n v="10400"/>
    <x v="2"/>
    <x v="0"/>
    <x v="0"/>
    <x v="7"/>
    <n v="3063"/>
  </r>
  <r>
    <n v="10401"/>
    <x v="2"/>
    <x v="7"/>
    <x v="1"/>
    <x v="2"/>
    <n v="3868.6"/>
  </r>
  <r>
    <n v="10402"/>
    <x v="0"/>
    <x v="7"/>
    <x v="2"/>
    <x v="1"/>
    <n v="2713.5"/>
  </r>
  <r>
    <n v="10403"/>
    <x v="5"/>
    <x v="5"/>
    <x v="0"/>
    <x v="1"/>
    <n v="855.01"/>
  </r>
  <r>
    <n v="10404"/>
    <x v="1"/>
    <x v="6"/>
    <x v="1"/>
    <x v="8"/>
    <n v="1591.25"/>
  </r>
  <r>
    <n v="10405"/>
    <x v="2"/>
    <x v="8"/>
    <x v="1"/>
    <x v="3"/>
    <n v="400"/>
  </r>
  <r>
    <n v="10406"/>
    <x v="6"/>
    <x v="9"/>
    <x v="1"/>
    <x v="9"/>
    <n v="1830.78"/>
  </r>
  <r>
    <n v="10407"/>
    <x v="1"/>
    <x v="10"/>
    <x v="2"/>
    <x v="4"/>
    <n v="1194"/>
  </r>
  <r>
    <n v="10408"/>
    <x v="0"/>
    <x v="11"/>
    <x v="1"/>
    <x v="10"/>
    <n v="1622.4"/>
  </r>
  <r>
    <n v="10409"/>
    <x v="7"/>
    <x v="11"/>
    <x v="1"/>
    <x v="11"/>
    <n v="319.2"/>
  </r>
  <r>
    <n v="10410"/>
    <x v="7"/>
    <x v="12"/>
    <x v="0"/>
    <x v="12"/>
    <n v="802"/>
  </r>
  <r>
    <n v="10411"/>
    <x v="8"/>
    <x v="13"/>
    <x v="0"/>
    <x v="12"/>
    <n v="966.8"/>
  </r>
  <r>
    <n v="10412"/>
    <x v="0"/>
    <x v="12"/>
    <x v="2"/>
    <x v="13"/>
    <n v="334.8"/>
  </r>
  <r>
    <n v="10413"/>
    <x v="7"/>
    <x v="0"/>
    <x v="2"/>
    <x v="10"/>
    <n v="2123.1999999999998"/>
  </r>
  <r>
    <n v="10414"/>
    <x v="1"/>
    <x v="14"/>
    <x v="0"/>
    <x v="9"/>
    <n v="224.83"/>
  </r>
  <r>
    <n v="10415"/>
    <x v="7"/>
    <x v="15"/>
    <x v="1"/>
    <x v="2"/>
    <n v="102.4"/>
  </r>
  <r>
    <n v="10416"/>
    <x v="0"/>
    <x v="16"/>
    <x v="0"/>
    <x v="13"/>
    <n v="720"/>
  </r>
  <r>
    <n v="10417"/>
    <x v="5"/>
    <x v="17"/>
    <x v="0"/>
    <x v="6"/>
    <n v="11188.4"/>
  </r>
  <r>
    <n v="10418"/>
    <x v="5"/>
    <x v="15"/>
    <x v="1"/>
    <x v="4"/>
    <n v="1814.8"/>
  </r>
  <r>
    <n v="10419"/>
    <x v="5"/>
    <x v="10"/>
    <x v="2"/>
    <x v="14"/>
    <n v="2097.6"/>
  </r>
  <r>
    <n v="10420"/>
    <x v="7"/>
    <x v="16"/>
    <x v="1"/>
    <x v="9"/>
    <n v="1707.84"/>
  </r>
  <r>
    <n v="10421"/>
    <x v="0"/>
    <x v="16"/>
    <x v="1"/>
    <x v="9"/>
    <n v="1194.27"/>
  </r>
  <r>
    <n v="10422"/>
    <x v="1"/>
    <x v="18"/>
    <x v="1"/>
    <x v="8"/>
    <n v="49.8"/>
  </r>
  <r>
    <n v="10423"/>
    <x v="3"/>
    <x v="19"/>
    <x v="0"/>
    <x v="9"/>
    <n v="1020"/>
  </r>
  <r>
    <n v="10424"/>
    <x v="6"/>
    <x v="16"/>
    <x v="2"/>
    <x v="12"/>
    <n v="9194.56"/>
  </r>
  <r>
    <n v="10425"/>
    <x v="3"/>
    <x v="20"/>
    <x v="2"/>
    <x v="10"/>
    <n v="360"/>
  </r>
  <r>
    <n v="10426"/>
    <x v="5"/>
    <x v="21"/>
    <x v="1"/>
    <x v="15"/>
    <n v="338.2"/>
  </r>
  <r>
    <n v="10427"/>
    <x v="5"/>
    <x v="22"/>
    <x v="2"/>
    <x v="1"/>
    <n v="651"/>
  </r>
  <r>
    <n v="10428"/>
    <x v="6"/>
    <x v="23"/>
    <x v="1"/>
    <x v="8"/>
    <n v="192"/>
  </r>
  <r>
    <n v="10429"/>
    <x v="7"/>
    <x v="24"/>
    <x v="2"/>
    <x v="0"/>
    <n v="1441.37"/>
  </r>
  <r>
    <n v="10430"/>
    <x v="5"/>
    <x v="25"/>
    <x v="1"/>
    <x v="1"/>
    <n v="4899.2"/>
  </r>
  <r>
    <n v="10431"/>
    <x v="5"/>
    <x v="24"/>
    <x v="2"/>
    <x v="12"/>
    <n v="1892.25"/>
  </r>
  <r>
    <n v="10432"/>
    <x v="7"/>
    <x v="24"/>
    <x v="2"/>
    <x v="2"/>
    <n v="485"/>
  </r>
  <r>
    <n v="10433"/>
    <x v="7"/>
    <x v="26"/>
    <x v="0"/>
    <x v="5"/>
    <n v="851.2"/>
  </r>
  <r>
    <n v="10434"/>
    <x v="7"/>
    <x v="27"/>
    <x v="2"/>
    <x v="16"/>
    <n v="321.12"/>
  </r>
  <r>
    <n v="10435"/>
    <x v="0"/>
    <x v="24"/>
    <x v="2"/>
    <x v="7"/>
    <n v="631.6"/>
  </r>
  <r>
    <n v="10436"/>
    <x v="7"/>
    <x v="28"/>
    <x v="2"/>
    <x v="10"/>
    <n v="1994.52"/>
  </r>
  <r>
    <n v="10437"/>
    <x v="0"/>
    <x v="29"/>
    <x v="1"/>
    <x v="13"/>
    <n v="393"/>
  </r>
  <r>
    <n v="10438"/>
    <x v="7"/>
    <x v="20"/>
    <x v="2"/>
    <x v="4"/>
    <n v="454"/>
  </r>
  <r>
    <n v="10439"/>
    <x v="3"/>
    <x v="30"/>
    <x v="0"/>
    <x v="12"/>
    <n v="1078"/>
  </r>
  <r>
    <n v="10440"/>
    <x v="5"/>
    <x v="31"/>
    <x v="2"/>
    <x v="2"/>
    <n v="4924.13"/>
  </r>
  <r>
    <n v="10441"/>
    <x v="7"/>
    <x v="32"/>
    <x v="2"/>
    <x v="2"/>
    <n v="1755"/>
  </r>
  <r>
    <n v="10442"/>
    <x v="7"/>
    <x v="33"/>
    <x v="2"/>
    <x v="1"/>
    <n v="1792"/>
  </r>
  <r>
    <n v="10443"/>
    <x v="0"/>
    <x v="20"/>
    <x v="1"/>
    <x v="8"/>
    <n v="517.44000000000005"/>
  </r>
  <r>
    <n v="10444"/>
    <x v="7"/>
    <x v="34"/>
    <x v="0"/>
    <x v="16"/>
    <n v="1031.7"/>
  </r>
  <r>
    <n v="10445"/>
    <x v="7"/>
    <x v="35"/>
    <x v="1"/>
    <x v="16"/>
    <n v="174.9"/>
  </r>
  <r>
    <n v="10446"/>
    <x v="3"/>
    <x v="36"/>
    <x v="1"/>
    <x v="4"/>
    <n v="246.24"/>
  </r>
  <r>
    <n v="10447"/>
    <x v="5"/>
    <x v="37"/>
    <x v="2"/>
    <x v="9"/>
    <n v="914.4"/>
  </r>
  <r>
    <n v="10448"/>
    <x v="5"/>
    <x v="19"/>
    <x v="2"/>
    <x v="11"/>
    <n v="443.4"/>
  </r>
  <r>
    <n v="10449"/>
    <x v="7"/>
    <x v="38"/>
    <x v="2"/>
    <x v="10"/>
    <n v="1838.2"/>
  </r>
  <r>
    <n v="10450"/>
    <x v="0"/>
    <x v="39"/>
    <x v="2"/>
    <x v="10"/>
    <n v="425.12"/>
  </r>
  <r>
    <n v="10451"/>
    <x v="5"/>
    <x v="40"/>
    <x v="0"/>
    <x v="4"/>
    <n v="3849.66"/>
  </r>
  <r>
    <n v="10452"/>
    <x v="0"/>
    <x v="41"/>
    <x v="1"/>
    <x v="2"/>
    <n v="2018.5"/>
  </r>
  <r>
    <n v="10453"/>
    <x v="2"/>
    <x v="41"/>
    <x v="2"/>
    <x v="7"/>
    <n v="407.7"/>
  </r>
  <r>
    <n v="10454"/>
    <x v="5"/>
    <x v="42"/>
    <x v="0"/>
    <x v="10"/>
    <n v="331.2"/>
  </r>
  <r>
    <n v="10455"/>
    <x v="0"/>
    <x v="22"/>
    <x v="2"/>
    <x v="13"/>
    <n v="2684"/>
  </r>
  <r>
    <n v="10456"/>
    <x v="0"/>
    <x v="31"/>
    <x v="2"/>
    <x v="4"/>
    <n v="557.6"/>
  </r>
  <r>
    <n v="10457"/>
    <x v="1"/>
    <x v="22"/>
    <x v="1"/>
    <x v="4"/>
    <n v="1584"/>
  </r>
  <r>
    <n v="10458"/>
    <x v="6"/>
    <x v="26"/>
    <x v="0"/>
    <x v="17"/>
    <n v="3891"/>
  </r>
  <r>
    <n v="10459"/>
    <x v="5"/>
    <x v="31"/>
    <x v="2"/>
    <x v="10"/>
    <n v="1659.2"/>
  </r>
  <r>
    <n v="10460"/>
    <x v="0"/>
    <x v="22"/>
    <x v="1"/>
    <x v="16"/>
    <n v="176.1"/>
  </r>
  <r>
    <n v="10461"/>
    <x v="2"/>
    <x v="43"/>
    <x v="0"/>
    <x v="3"/>
    <n v="1538.7"/>
  </r>
  <r>
    <n v="10462"/>
    <x v="1"/>
    <x v="44"/>
    <x v="1"/>
    <x v="7"/>
    <n v="156"/>
  </r>
  <r>
    <n v="10463"/>
    <x v="4"/>
    <x v="45"/>
    <x v="0"/>
    <x v="17"/>
    <n v="713.3"/>
  </r>
  <r>
    <n v="10464"/>
    <x v="5"/>
    <x v="32"/>
    <x v="2"/>
    <x v="5"/>
    <n v="1609.28"/>
  </r>
  <r>
    <n v="10465"/>
    <x v="2"/>
    <x v="32"/>
    <x v="0"/>
    <x v="6"/>
    <n v="2518"/>
  </r>
  <r>
    <n v="10466"/>
    <x v="5"/>
    <x v="46"/>
    <x v="1"/>
    <x v="9"/>
    <n v="216"/>
  </r>
  <r>
    <n v="10467"/>
    <x v="0"/>
    <x v="39"/>
    <x v="2"/>
    <x v="8"/>
    <n v="235.2"/>
  </r>
  <r>
    <n v="10468"/>
    <x v="7"/>
    <x v="40"/>
    <x v="0"/>
    <x v="4"/>
    <n v="717.6"/>
  </r>
  <r>
    <n v="10469"/>
    <x v="2"/>
    <x v="32"/>
    <x v="1"/>
    <x v="2"/>
    <n v="956.67"/>
  </r>
  <r>
    <n v="10470"/>
    <x v="5"/>
    <x v="32"/>
    <x v="2"/>
    <x v="10"/>
    <n v="1820.8"/>
  </r>
  <r>
    <n v="10471"/>
    <x v="1"/>
    <x v="44"/>
    <x v="0"/>
    <x v="7"/>
    <n v="1328"/>
  </r>
  <r>
    <n v="10472"/>
    <x v="0"/>
    <x v="47"/>
    <x v="1"/>
    <x v="7"/>
    <n v="1036.8"/>
  </r>
  <r>
    <n v="10473"/>
    <x v="2"/>
    <x v="48"/>
    <x v="0"/>
    <x v="7"/>
    <n v="230.4"/>
  </r>
  <r>
    <n v="10474"/>
    <x v="4"/>
    <x v="48"/>
    <x v="2"/>
    <x v="18"/>
    <n v="1249.0999999999999"/>
  </r>
  <r>
    <n v="10475"/>
    <x v="8"/>
    <x v="49"/>
    <x v="1"/>
    <x v="17"/>
    <n v="1505.18"/>
  </r>
  <r>
    <n v="10476"/>
    <x v="0"/>
    <x v="50"/>
    <x v="0"/>
    <x v="3"/>
    <n v="180.48"/>
  </r>
  <r>
    <n v="10477"/>
    <x v="4"/>
    <x v="51"/>
    <x v="2"/>
    <x v="5"/>
    <n v="558"/>
  </r>
  <r>
    <n v="10478"/>
    <x v="1"/>
    <x v="52"/>
    <x v="0"/>
    <x v="10"/>
    <n v="471.2"/>
  </r>
  <r>
    <n v="10479"/>
    <x v="7"/>
    <x v="48"/>
    <x v="0"/>
    <x v="2"/>
    <n v="10495.6"/>
  </r>
  <r>
    <n v="10480"/>
    <x v="3"/>
    <x v="50"/>
    <x v="2"/>
    <x v="10"/>
    <n v="756"/>
  </r>
  <r>
    <n v="10481"/>
    <x v="0"/>
    <x v="51"/>
    <x v="2"/>
    <x v="9"/>
    <n v="1472"/>
  </r>
  <r>
    <n v="10482"/>
    <x v="2"/>
    <x v="53"/>
    <x v="0"/>
    <x v="2"/>
    <n v="147"/>
  </r>
  <r>
    <n v="10483"/>
    <x v="6"/>
    <x v="54"/>
    <x v="2"/>
    <x v="2"/>
    <n v="668.8"/>
  </r>
  <r>
    <n v="10484"/>
    <x v="7"/>
    <x v="55"/>
    <x v="0"/>
    <x v="7"/>
    <n v="386.2"/>
  </r>
  <r>
    <n v="10485"/>
    <x v="5"/>
    <x v="56"/>
    <x v="2"/>
    <x v="3"/>
    <n v="1584"/>
  </r>
  <r>
    <n v="10486"/>
    <x v="2"/>
    <x v="57"/>
    <x v="2"/>
    <x v="3"/>
    <n v="1272"/>
  </r>
  <r>
    <n v="10487"/>
    <x v="1"/>
    <x v="58"/>
    <x v="2"/>
    <x v="9"/>
    <n v="889.7"/>
  </r>
  <r>
    <n v="10488"/>
    <x v="0"/>
    <x v="57"/>
    <x v="2"/>
    <x v="4"/>
    <n v="1512"/>
  </r>
  <r>
    <n v="10489"/>
    <x v="3"/>
    <x v="59"/>
    <x v="2"/>
    <x v="1"/>
    <n v="439.2"/>
  </r>
  <r>
    <n v="10490"/>
    <x v="6"/>
    <x v="60"/>
    <x v="2"/>
    <x v="3"/>
    <n v="3163.2"/>
  </r>
  <r>
    <n v="10491"/>
    <x v="0"/>
    <x v="61"/>
    <x v="0"/>
    <x v="5"/>
    <n v="259.5"/>
  </r>
  <r>
    <n v="10492"/>
    <x v="7"/>
    <x v="62"/>
    <x v="1"/>
    <x v="12"/>
    <n v="851.2"/>
  </r>
  <r>
    <n v="10493"/>
    <x v="5"/>
    <x v="53"/>
    <x v="0"/>
    <x v="10"/>
    <n v="608.4"/>
  </r>
  <r>
    <n v="10494"/>
    <x v="5"/>
    <x v="59"/>
    <x v="2"/>
    <x v="9"/>
    <n v="912"/>
  </r>
  <r>
    <n v="10495"/>
    <x v="7"/>
    <x v="62"/>
    <x v="0"/>
    <x v="12"/>
    <n v="278"/>
  </r>
  <r>
    <n v="10496"/>
    <x v="6"/>
    <x v="63"/>
    <x v="2"/>
    <x v="9"/>
    <n v="190"/>
  </r>
  <r>
    <n v="10497"/>
    <x v="6"/>
    <x v="63"/>
    <x v="1"/>
    <x v="4"/>
    <n v="1380.6"/>
  </r>
  <r>
    <n v="10498"/>
    <x v="0"/>
    <x v="62"/>
    <x v="2"/>
    <x v="3"/>
    <n v="575"/>
  </r>
  <r>
    <n v="10499"/>
    <x v="5"/>
    <x v="64"/>
    <x v="2"/>
    <x v="3"/>
    <n v="1412"/>
  </r>
  <r>
    <n v="10500"/>
    <x v="3"/>
    <x v="65"/>
    <x v="1"/>
    <x v="10"/>
    <n v="523.26"/>
  </r>
  <r>
    <n v="10501"/>
    <x v="8"/>
    <x v="64"/>
    <x v="0"/>
    <x v="4"/>
    <n v="149"/>
  </r>
  <r>
    <n v="10502"/>
    <x v="1"/>
    <x v="66"/>
    <x v="1"/>
    <x v="18"/>
    <n v="816.3"/>
  </r>
  <r>
    <n v="10503"/>
    <x v="3"/>
    <x v="64"/>
    <x v="2"/>
    <x v="0"/>
    <n v="2048.5"/>
  </r>
  <r>
    <n v="10504"/>
    <x v="5"/>
    <x v="67"/>
    <x v="0"/>
    <x v="2"/>
    <n v="1388.5"/>
  </r>
  <r>
    <n v="10505"/>
    <x v="7"/>
    <x v="68"/>
    <x v="0"/>
    <x v="12"/>
    <n v="147.9"/>
  </r>
  <r>
    <n v="10506"/>
    <x v="8"/>
    <x v="69"/>
    <x v="2"/>
    <x v="4"/>
    <n v="415.8"/>
  </r>
  <r>
    <n v="10507"/>
    <x v="6"/>
    <x v="70"/>
    <x v="1"/>
    <x v="18"/>
    <n v="749.06"/>
  </r>
  <r>
    <n v="10508"/>
    <x v="2"/>
    <x v="71"/>
    <x v="2"/>
    <x v="4"/>
    <n v="240"/>
  </r>
  <r>
    <n v="10509"/>
    <x v="5"/>
    <x v="66"/>
    <x v="1"/>
    <x v="4"/>
    <n v="136.80000000000001"/>
  </r>
  <r>
    <n v="10510"/>
    <x v="3"/>
    <x v="72"/>
    <x v="0"/>
    <x v="2"/>
    <n v="4707.54"/>
  </r>
  <r>
    <n v="10511"/>
    <x v="5"/>
    <x v="68"/>
    <x v="0"/>
    <x v="10"/>
    <n v="2550"/>
  </r>
  <r>
    <n v="10512"/>
    <x v="6"/>
    <x v="73"/>
    <x v="2"/>
    <x v="9"/>
    <n v="525.29999999999995"/>
  </r>
  <r>
    <n v="10513"/>
    <x v="6"/>
    <x v="72"/>
    <x v="1"/>
    <x v="4"/>
    <n v="1942"/>
  </r>
  <r>
    <n v="10514"/>
    <x v="7"/>
    <x v="74"/>
    <x v="2"/>
    <x v="1"/>
    <n v="8623.4500000000007"/>
  </r>
  <r>
    <n v="10515"/>
    <x v="1"/>
    <x v="75"/>
    <x v="1"/>
    <x v="4"/>
    <n v="9921.2999999999993"/>
  </r>
  <r>
    <n v="10516"/>
    <x v="1"/>
    <x v="76"/>
    <x v="0"/>
    <x v="0"/>
    <n v="2381.0500000000002"/>
  </r>
  <r>
    <n v="10517"/>
    <x v="7"/>
    <x v="66"/>
    <x v="0"/>
    <x v="7"/>
    <n v="352"/>
  </r>
  <r>
    <n v="10518"/>
    <x v="5"/>
    <x v="77"/>
    <x v="2"/>
    <x v="18"/>
    <n v="4150.05"/>
  </r>
  <r>
    <n v="10519"/>
    <x v="3"/>
    <x v="76"/>
    <x v="0"/>
    <x v="14"/>
    <n v="2314.1999999999998"/>
  </r>
  <r>
    <n v="10520"/>
    <x v="6"/>
    <x v="76"/>
    <x v="1"/>
    <x v="19"/>
    <n v="200"/>
  </r>
  <r>
    <n v="10521"/>
    <x v="0"/>
    <x v="69"/>
    <x v="2"/>
    <x v="11"/>
    <n v="225.5"/>
  </r>
  <r>
    <n v="10522"/>
    <x v="5"/>
    <x v="78"/>
    <x v="1"/>
    <x v="4"/>
    <n v="2318.2399999999998"/>
  </r>
  <r>
    <n v="10523"/>
    <x v="6"/>
    <x v="79"/>
    <x v="2"/>
    <x v="7"/>
    <n v="2444.31"/>
  </r>
  <r>
    <n v="10524"/>
    <x v="2"/>
    <x v="80"/>
    <x v="2"/>
    <x v="16"/>
    <n v="3192.65"/>
  </r>
  <r>
    <n v="10525"/>
    <x v="2"/>
    <x v="75"/>
    <x v="2"/>
    <x v="10"/>
    <n v="818.4"/>
  </r>
  <r>
    <n v="10526"/>
    <x v="5"/>
    <x v="81"/>
    <x v="2"/>
    <x v="13"/>
    <n v="1151.4000000000001"/>
  </r>
  <r>
    <n v="10527"/>
    <x v="6"/>
    <x v="80"/>
    <x v="1"/>
    <x v="4"/>
    <n v="1503"/>
  </r>
  <r>
    <n v="10528"/>
    <x v="3"/>
    <x v="82"/>
    <x v="2"/>
    <x v="2"/>
    <n v="392.2"/>
  </r>
  <r>
    <n v="10529"/>
    <x v="4"/>
    <x v="82"/>
    <x v="2"/>
    <x v="17"/>
    <n v="946"/>
  </r>
  <r>
    <n v="10530"/>
    <x v="7"/>
    <x v="83"/>
    <x v="2"/>
    <x v="1"/>
    <n v="4180"/>
  </r>
  <r>
    <n v="10531"/>
    <x v="6"/>
    <x v="84"/>
    <x v="1"/>
    <x v="11"/>
    <n v="110"/>
  </r>
  <r>
    <n v="10532"/>
    <x v="6"/>
    <x v="83"/>
    <x v="0"/>
    <x v="7"/>
    <n v="796.35"/>
  </r>
  <r>
    <n v="10533"/>
    <x v="0"/>
    <x v="85"/>
    <x v="1"/>
    <x v="16"/>
    <n v="2222.1999999999998"/>
  </r>
  <r>
    <n v="10534"/>
    <x v="0"/>
    <x v="86"/>
    <x v="2"/>
    <x v="4"/>
    <n v="465.7"/>
  </r>
  <r>
    <n v="10535"/>
    <x v="5"/>
    <x v="87"/>
    <x v="1"/>
    <x v="18"/>
    <n v="1940.85"/>
  </r>
  <r>
    <n v="10536"/>
    <x v="7"/>
    <x v="88"/>
    <x v="2"/>
    <x v="4"/>
    <n v="1645"/>
  </r>
  <r>
    <n v="10537"/>
    <x v="2"/>
    <x v="84"/>
    <x v="1"/>
    <x v="14"/>
    <n v="1823.8"/>
  </r>
  <r>
    <n v="10538"/>
    <x v="8"/>
    <x v="74"/>
    <x v="0"/>
    <x v="7"/>
    <n v="139.80000000000001"/>
  </r>
  <r>
    <n v="10539"/>
    <x v="3"/>
    <x v="75"/>
    <x v="0"/>
    <x v="7"/>
    <n v="355.5"/>
  </r>
  <r>
    <n v="10540"/>
    <x v="7"/>
    <x v="89"/>
    <x v="0"/>
    <x v="4"/>
    <n v="10191.700000000001"/>
  </r>
  <r>
    <n v="10541"/>
    <x v="1"/>
    <x v="90"/>
    <x v="1"/>
    <x v="9"/>
    <n v="1946.52"/>
  </r>
  <r>
    <n v="10542"/>
    <x v="2"/>
    <x v="91"/>
    <x v="0"/>
    <x v="4"/>
    <n v="469.11"/>
  </r>
  <r>
    <n v="10543"/>
    <x v="0"/>
    <x v="75"/>
    <x v="2"/>
    <x v="3"/>
    <n v="1504.5"/>
  </r>
  <r>
    <n v="10544"/>
    <x v="5"/>
    <x v="79"/>
    <x v="1"/>
    <x v="2"/>
    <n v="417.2"/>
  </r>
  <r>
    <n v="10545"/>
    <x v="0"/>
    <x v="92"/>
    <x v="2"/>
    <x v="2"/>
    <n v="210"/>
  </r>
  <r>
    <n v="10546"/>
    <x v="2"/>
    <x v="93"/>
    <x v="0"/>
    <x v="10"/>
    <n v="2812"/>
  </r>
  <r>
    <n v="10547"/>
    <x v="7"/>
    <x v="94"/>
    <x v="2"/>
    <x v="7"/>
    <n v="1792.8"/>
  </r>
  <r>
    <n v="10548"/>
    <x v="7"/>
    <x v="94"/>
    <x v="2"/>
    <x v="4"/>
    <n v="240.1"/>
  </r>
  <r>
    <n v="10549"/>
    <x v="4"/>
    <x v="79"/>
    <x v="1"/>
    <x v="4"/>
    <n v="3554.27"/>
  </r>
  <r>
    <n v="10550"/>
    <x v="6"/>
    <x v="88"/>
    <x v="0"/>
    <x v="15"/>
    <n v="683.3"/>
  </r>
  <r>
    <n v="10551"/>
    <x v="5"/>
    <x v="88"/>
    <x v="0"/>
    <x v="5"/>
    <n v="1677.3"/>
  </r>
  <r>
    <n v="10552"/>
    <x v="1"/>
    <x v="95"/>
    <x v="1"/>
    <x v="3"/>
    <n v="880.5"/>
  </r>
  <r>
    <n v="10553"/>
    <x v="1"/>
    <x v="96"/>
    <x v="2"/>
    <x v="13"/>
    <n v="1546.3"/>
  </r>
  <r>
    <n v="10554"/>
    <x v="5"/>
    <x v="95"/>
    <x v="0"/>
    <x v="4"/>
    <n v="1728.52"/>
  </r>
  <r>
    <n v="10555"/>
    <x v="3"/>
    <x v="97"/>
    <x v="0"/>
    <x v="2"/>
    <n v="2944.4"/>
  </r>
  <r>
    <n v="10556"/>
    <x v="1"/>
    <x v="89"/>
    <x v="1"/>
    <x v="6"/>
    <n v="835.2"/>
  </r>
  <r>
    <n v="10557"/>
    <x v="8"/>
    <x v="88"/>
    <x v="2"/>
    <x v="4"/>
    <n v="1152.5"/>
  </r>
  <r>
    <n v="10558"/>
    <x v="2"/>
    <x v="98"/>
    <x v="2"/>
    <x v="7"/>
    <n v="2142.9"/>
  </r>
  <r>
    <n v="10559"/>
    <x v="3"/>
    <x v="89"/>
    <x v="1"/>
    <x v="10"/>
    <n v="520.41"/>
  </r>
  <r>
    <n v="10560"/>
    <x v="0"/>
    <x v="99"/>
    <x v="1"/>
    <x v="4"/>
    <n v="1072.42"/>
  </r>
  <r>
    <n v="10561"/>
    <x v="1"/>
    <x v="99"/>
    <x v="2"/>
    <x v="16"/>
    <n v="2844.5"/>
  </r>
  <r>
    <n v="10562"/>
    <x v="2"/>
    <x v="100"/>
    <x v="1"/>
    <x v="8"/>
    <n v="488.7"/>
  </r>
  <r>
    <n v="10563"/>
    <x v="1"/>
    <x v="101"/>
    <x v="2"/>
    <x v="9"/>
    <n v="965"/>
  </r>
  <r>
    <n v="10564"/>
    <x v="5"/>
    <x v="102"/>
    <x v="0"/>
    <x v="2"/>
    <n v="1234.05"/>
  </r>
  <r>
    <n v="10565"/>
    <x v="0"/>
    <x v="103"/>
    <x v="2"/>
    <x v="12"/>
    <n v="639.9"/>
  </r>
  <r>
    <n v="10566"/>
    <x v="8"/>
    <x v="103"/>
    <x v="1"/>
    <x v="10"/>
    <n v="1761"/>
  </r>
  <r>
    <n v="10567"/>
    <x v="2"/>
    <x v="104"/>
    <x v="1"/>
    <x v="0"/>
    <n v="2519"/>
  </r>
  <r>
    <n v="10568"/>
    <x v="7"/>
    <x v="105"/>
    <x v="0"/>
    <x v="15"/>
    <n v="155"/>
  </r>
  <r>
    <n v="10569"/>
    <x v="4"/>
    <x v="106"/>
    <x v="1"/>
    <x v="2"/>
    <n v="890"/>
  </r>
  <r>
    <n v="10570"/>
    <x v="7"/>
    <x v="107"/>
    <x v="0"/>
    <x v="12"/>
    <n v="2465.25"/>
  </r>
  <r>
    <n v="10571"/>
    <x v="0"/>
    <x v="108"/>
    <x v="0"/>
    <x v="1"/>
    <n v="550.59"/>
  </r>
  <r>
    <n v="10572"/>
    <x v="7"/>
    <x v="109"/>
    <x v="2"/>
    <x v="16"/>
    <n v="1501.08"/>
  </r>
  <r>
    <n v="10573"/>
    <x v="6"/>
    <x v="110"/>
    <x v="0"/>
    <x v="18"/>
    <n v="2082"/>
  </r>
  <r>
    <n v="10574"/>
    <x v="5"/>
    <x v="111"/>
    <x v="2"/>
    <x v="2"/>
    <n v="764.3"/>
  </r>
  <r>
    <n v="10575"/>
    <x v="4"/>
    <x v="111"/>
    <x v="1"/>
    <x v="4"/>
    <n v="2147.4"/>
  </r>
  <r>
    <n v="10576"/>
    <x v="7"/>
    <x v="111"/>
    <x v="0"/>
    <x v="18"/>
    <n v="838.45"/>
  </r>
  <r>
    <n v="10577"/>
    <x v="8"/>
    <x v="111"/>
    <x v="2"/>
    <x v="2"/>
    <n v="569"/>
  </r>
  <r>
    <n v="10578"/>
    <x v="5"/>
    <x v="112"/>
    <x v="0"/>
    <x v="7"/>
    <n v="477"/>
  </r>
  <r>
    <n v="10579"/>
    <x v="2"/>
    <x v="108"/>
    <x v="2"/>
    <x v="2"/>
    <n v="317.75"/>
  </r>
  <r>
    <n v="10580"/>
    <x v="5"/>
    <x v="113"/>
    <x v="0"/>
    <x v="4"/>
    <n v="1013.74"/>
  </r>
  <r>
    <n v="10581"/>
    <x v="7"/>
    <x v="114"/>
    <x v="1"/>
    <x v="9"/>
    <n v="310"/>
  </r>
  <r>
    <n v="10582"/>
    <x v="7"/>
    <x v="115"/>
    <x v="2"/>
    <x v="4"/>
    <n v="330"/>
  </r>
  <r>
    <n v="10583"/>
    <x v="1"/>
    <x v="108"/>
    <x v="2"/>
    <x v="13"/>
    <n v="2237.5"/>
  </r>
  <r>
    <n v="10584"/>
    <x v="5"/>
    <x v="108"/>
    <x v="1"/>
    <x v="10"/>
    <n v="593.75"/>
  </r>
  <r>
    <n v="10585"/>
    <x v="6"/>
    <x v="116"/>
    <x v="1"/>
    <x v="9"/>
    <n v="142.5"/>
  </r>
  <r>
    <n v="10586"/>
    <x v="8"/>
    <x v="105"/>
    <x v="1"/>
    <x v="8"/>
    <n v="23.8"/>
  </r>
  <r>
    <n v="10587"/>
    <x v="2"/>
    <x v="105"/>
    <x v="1"/>
    <x v="9"/>
    <n v="807.38"/>
  </r>
  <r>
    <n v="10588"/>
    <x v="1"/>
    <x v="116"/>
    <x v="0"/>
    <x v="4"/>
    <n v="3120"/>
  </r>
  <r>
    <n v="10589"/>
    <x v="0"/>
    <x v="115"/>
    <x v="2"/>
    <x v="2"/>
    <n v="72"/>
  </r>
  <r>
    <n v="10590"/>
    <x v="5"/>
    <x v="115"/>
    <x v="0"/>
    <x v="12"/>
    <n v="1101"/>
  </r>
  <r>
    <n v="10591"/>
    <x v="2"/>
    <x v="117"/>
    <x v="1"/>
    <x v="6"/>
    <n v="812.5"/>
  </r>
  <r>
    <n v="10592"/>
    <x v="7"/>
    <x v="117"/>
    <x v="1"/>
    <x v="4"/>
    <n v="516.46"/>
  </r>
  <r>
    <n v="10593"/>
    <x v="6"/>
    <x v="118"/>
    <x v="2"/>
    <x v="4"/>
    <n v="1994.4"/>
  </r>
  <r>
    <n v="10594"/>
    <x v="7"/>
    <x v="117"/>
    <x v="2"/>
    <x v="2"/>
    <n v="565.5"/>
  </r>
  <r>
    <n v="10595"/>
    <x v="1"/>
    <x v="115"/>
    <x v="1"/>
    <x v="1"/>
    <n v="4725"/>
  </r>
  <r>
    <n v="10596"/>
    <x v="0"/>
    <x v="119"/>
    <x v="1"/>
    <x v="2"/>
    <n v="1180.8800000000001"/>
  </r>
  <r>
    <n v="10597"/>
    <x v="6"/>
    <x v="120"/>
    <x v="0"/>
    <x v="1"/>
    <n v="718.08"/>
  </r>
  <r>
    <n v="10598"/>
    <x v="2"/>
    <x v="120"/>
    <x v="0"/>
    <x v="2"/>
    <n v="2388.5"/>
  </r>
  <r>
    <n v="10599"/>
    <x v="3"/>
    <x v="121"/>
    <x v="0"/>
    <x v="7"/>
    <n v="493"/>
  </r>
  <r>
    <n v="10600"/>
    <x v="5"/>
    <x v="121"/>
    <x v="1"/>
    <x v="2"/>
    <n v="479.8"/>
  </r>
  <r>
    <n v="10601"/>
    <x v="6"/>
    <x v="122"/>
    <x v="1"/>
    <x v="3"/>
    <n v="2285"/>
  </r>
  <r>
    <n v="10602"/>
    <x v="0"/>
    <x v="122"/>
    <x v="2"/>
    <x v="6"/>
    <n v="48.75"/>
  </r>
  <r>
    <n v="10603"/>
    <x v="0"/>
    <x v="123"/>
    <x v="2"/>
    <x v="2"/>
    <n v="1483"/>
  </r>
  <r>
    <n v="10604"/>
    <x v="2"/>
    <x v="124"/>
    <x v="1"/>
    <x v="5"/>
    <n v="230.85"/>
  </r>
  <r>
    <n v="10605"/>
    <x v="2"/>
    <x v="124"/>
    <x v="2"/>
    <x v="12"/>
    <n v="4109.6899999999996"/>
  </r>
  <r>
    <n v="10606"/>
    <x v="5"/>
    <x v="125"/>
    <x v="0"/>
    <x v="9"/>
    <n v="1130.4000000000001"/>
  </r>
  <r>
    <n v="10607"/>
    <x v="4"/>
    <x v="112"/>
    <x v="1"/>
    <x v="2"/>
    <n v="6475.4"/>
  </r>
  <r>
    <n v="10608"/>
    <x v="5"/>
    <x v="126"/>
    <x v="2"/>
    <x v="4"/>
    <n v="1064"/>
  </r>
  <r>
    <n v="10609"/>
    <x v="6"/>
    <x v="127"/>
    <x v="2"/>
    <x v="10"/>
    <n v="424"/>
  </r>
  <r>
    <n v="10610"/>
    <x v="0"/>
    <x v="128"/>
    <x v="1"/>
    <x v="10"/>
    <n v="299.25"/>
  </r>
  <r>
    <n v="10611"/>
    <x v="3"/>
    <x v="126"/>
    <x v="2"/>
    <x v="20"/>
    <n v="808"/>
  </r>
  <r>
    <n v="10612"/>
    <x v="2"/>
    <x v="126"/>
    <x v="2"/>
    <x v="2"/>
    <n v="6375"/>
  </r>
  <r>
    <n v="10613"/>
    <x v="5"/>
    <x v="126"/>
    <x v="2"/>
    <x v="3"/>
    <n v="353.2"/>
  </r>
  <r>
    <n v="10614"/>
    <x v="0"/>
    <x v="126"/>
    <x v="0"/>
    <x v="4"/>
    <n v="464"/>
  </r>
  <r>
    <n v="10615"/>
    <x v="1"/>
    <x v="128"/>
    <x v="0"/>
    <x v="13"/>
    <n v="120"/>
  </r>
  <r>
    <n v="10616"/>
    <x v="2"/>
    <x v="129"/>
    <x v="2"/>
    <x v="2"/>
    <n v="4806.99"/>
  </r>
  <r>
    <n v="10617"/>
    <x v="5"/>
    <x v="130"/>
    <x v="2"/>
    <x v="2"/>
    <n v="1402.5"/>
  </r>
  <r>
    <n v="10618"/>
    <x v="2"/>
    <x v="123"/>
    <x v="1"/>
    <x v="12"/>
    <n v="2697.5"/>
  </r>
  <r>
    <n v="10619"/>
    <x v="7"/>
    <x v="131"/>
    <x v="0"/>
    <x v="12"/>
    <n v="1260"/>
  </r>
  <r>
    <n v="10620"/>
    <x v="1"/>
    <x v="132"/>
    <x v="0"/>
    <x v="12"/>
    <n v="57.5"/>
  </r>
  <r>
    <n v="10621"/>
    <x v="5"/>
    <x v="133"/>
    <x v="2"/>
    <x v="7"/>
    <n v="758.5"/>
  </r>
  <r>
    <n v="10622"/>
    <x v="5"/>
    <x v="133"/>
    <x v="0"/>
    <x v="9"/>
    <n v="560"/>
  </r>
  <r>
    <n v="10623"/>
    <x v="0"/>
    <x v="119"/>
    <x v="2"/>
    <x v="4"/>
    <n v="1336.95"/>
  </r>
  <r>
    <n v="10624"/>
    <x v="5"/>
    <x v="134"/>
    <x v="2"/>
    <x v="2"/>
    <n v="1393.24"/>
  </r>
  <r>
    <n v="10625"/>
    <x v="7"/>
    <x v="132"/>
    <x v="1"/>
    <x v="18"/>
    <n v="479.75"/>
  </r>
  <r>
    <n v="10626"/>
    <x v="2"/>
    <x v="135"/>
    <x v="2"/>
    <x v="16"/>
    <n v="1503.6"/>
  </r>
  <r>
    <n v="10627"/>
    <x v="0"/>
    <x v="136"/>
    <x v="0"/>
    <x v="2"/>
    <n v="1185.75"/>
  </r>
  <r>
    <n v="10628"/>
    <x v="5"/>
    <x v="135"/>
    <x v="0"/>
    <x v="10"/>
    <n v="450"/>
  </r>
  <r>
    <n v="10629"/>
    <x v="5"/>
    <x v="135"/>
    <x v="0"/>
    <x v="15"/>
    <n v="2775.05"/>
  </r>
  <r>
    <n v="10630"/>
    <x v="2"/>
    <x v="134"/>
    <x v="2"/>
    <x v="4"/>
    <n v="903.6"/>
  </r>
  <r>
    <n v="10631"/>
    <x v="0"/>
    <x v="137"/>
    <x v="1"/>
    <x v="10"/>
    <n v="55.8"/>
  </r>
  <r>
    <n v="10632"/>
    <x v="0"/>
    <x v="134"/>
    <x v="1"/>
    <x v="4"/>
    <n v="589"/>
  </r>
  <r>
    <n v="10633"/>
    <x v="6"/>
    <x v="138"/>
    <x v="0"/>
    <x v="1"/>
    <n v="5510.59"/>
  </r>
  <r>
    <n v="10634"/>
    <x v="5"/>
    <x v="136"/>
    <x v="0"/>
    <x v="10"/>
    <n v="4985.5"/>
  </r>
  <r>
    <n v="10635"/>
    <x v="0"/>
    <x v="136"/>
    <x v="0"/>
    <x v="8"/>
    <n v="1326.22"/>
  </r>
  <r>
    <n v="10636"/>
    <x v="5"/>
    <x v="139"/>
    <x v="1"/>
    <x v="13"/>
    <n v="629.5"/>
  </r>
  <r>
    <n v="10637"/>
    <x v="3"/>
    <x v="139"/>
    <x v="1"/>
    <x v="9"/>
    <n v="2761.94"/>
  </r>
  <r>
    <n v="10638"/>
    <x v="7"/>
    <x v="140"/>
    <x v="1"/>
    <x v="3"/>
    <n v="2720.05"/>
  </r>
  <r>
    <n v="10639"/>
    <x v="6"/>
    <x v="141"/>
    <x v="0"/>
    <x v="19"/>
    <n v="500"/>
  </r>
  <r>
    <n v="10640"/>
    <x v="5"/>
    <x v="142"/>
    <x v="1"/>
    <x v="4"/>
    <n v="708.75"/>
  </r>
  <r>
    <n v="10641"/>
    <x v="5"/>
    <x v="139"/>
    <x v="2"/>
    <x v="3"/>
    <n v="2054"/>
  </r>
  <r>
    <n v="10642"/>
    <x v="6"/>
    <x v="143"/>
    <x v="0"/>
    <x v="6"/>
    <n v="696"/>
  </r>
  <r>
    <n v="10643"/>
    <x v="3"/>
    <x v="144"/>
    <x v="1"/>
    <x v="4"/>
    <n v="814.5"/>
  </r>
  <r>
    <n v="10644"/>
    <x v="7"/>
    <x v="140"/>
    <x v="2"/>
    <x v="9"/>
    <n v="1371.8"/>
  </r>
  <r>
    <n v="10645"/>
    <x v="5"/>
    <x v="144"/>
    <x v="1"/>
    <x v="9"/>
    <n v="1535"/>
  </r>
  <r>
    <n v="10646"/>
    <x v="8"/>
    <x v="145"/>
    <x v="0"/>
    <x v="0"/>
    <n v="1446"/>
  </r>
  <r>
    <n v="10647"/>
    <x v="5"/>
    <x v="145"/>
    <x v="2"/>
    <x v="9"/>
    <n v="636"/>
  </r>
  <r>
    <n v="10648"/>
    <x v="4"/>
    <x v="146"/>
    <x v="2"/>
    <x v="9"/>
    <n v="372.37"/>
  </r>
  <r>
    <n v="10649"/>
    <x v="4"/>
    <x v="147"/>
    <x v="0"/>
    <x v="17"/>
    <n v="1434"/>
  </r>
  <r>
    <n v="10650"/>
    <x v="4"/>
    <x v="145"/>
    <x v="0"/>
    <x v="9"/>
    <n v="1779.2"/>
  </r>
  <r>
    <n v="10651"/>
    <x v="0"/>
    <x v="148"/>
    <x v="2"/>
    <x v="4"/>
    <n v="397.8"/>
  </r>
  <r>
    <n v="10652"/>
    <x v="5"/>
    <x v="149"/>
    <x v="2"/>
    <x v="9"/>
    <n v="318.83999999999997"/>
  </r>
  <r>
    <n v="10653"/>
    <x v="2"/>
    <x v="150"/>
    <x v="1"/>
    <x v="4"/>
    <n v="1083.1500000000001"/>
  </r>
  <r>
    <n v="10654"/>
    <x v="4"/>
    <x v="148"/>
    <x v="1"/>
    <x v="16"/>
    <n v="601.83000000000004"/>
  </r>
  <r>
    <n v="10655"/>
    <x v="2"/>
    <x v="148"/>
    <x v="2"/>
    <x v="8"/>
    <n v="154.4"/>
  </r>
  <r>
    <n v="10656"/>
    <x v="3"/>
    <x v="151"/>
    <x v="1"/>
    <x v="2"/>
    <n v="604.21"/>
  </r>
  <r>
    <n v="10657"/>
    <x v="1"/>
    <x v="152"/>
    <x v="2"/>
    <x v="2"/>
    <n v="4371.6000000000004"/>
  </r>
  <r>
    <n v="10658"/>
    <x v="5"/>
    <x v="149"/>
    <x v="1"/>
    <x v="4"/>
    <n v="4464.6000000000004"/>
  </r>
  <r>
    <n v="10659"/>
    <x v="6"/>
    <x v="151"/>
    <x v="2"/>
    <x v="9"/>
    <n v="1227.02"/>
  </r>
  <r>
    <n v="10660"/>
    <x v="0"/>
    <x v="153"/>
    <x v="1"/>
    <x v="2"/>
    <n v="1701"/>
  </r>
  <r>
    <n v="10661"/>
    <x v="6"/>
    <x v="152"/>
    <x v="0"/>
    <x v="0"/>
    <n v="562.6"/>
  </r>
  <r>
    <n v="10662"/>
    <x v="7"/>
    <x v="154"/>
    <x v="2"/>
    <x v="2"/>
    <n v="125"/>
  </r>
  <r>
    <n v="10663"/>
    <x v="1"/>
    <x v="155"/>
    <x v="2"/>
    <x v="10"/>
    <n v="1930.4"/>
  </r>
  <r>
    <n v="10664"/>
    <x v="2"/>
    <x v="150"/>
    <x v="0"/>
    <x v="5"/>
    <n v="1288.3900000000001"/>
  </r>
  <r>
    <n v="10665"/>
    <x v="2"/>
    <x v="156"/>
    <x v="2"/>
    <x v="2"/>
    <n v="1295"/>
  </r>
  <r>
    <n v="10666"/>
    <x v="6"/>
    <x v="157"/>
    <x v="2"/>
    <x v="14"/>
    <n v="4666.9399999999996"/>
  </r>
  <r>
    <n v="10667"/>
    <x v="6"/>
    <x v="150"/>
    <x v="1"/>
    <x v="1"/>
    <n v="1536.8"/>
  </r>
  <r>
    <n v="10668"/>
    <x v="2"/>
    <x v="158"/>
    <x v="2"/>
    <x v="4"/>
    <n v="625.27"/>
  </r>
  <r>
    <n v="10669"/>
    <x v="1"/>
    <x v="157"/>
    <x v="1"/>
    <x v="6"/>
    <n v="570"/>
  </r>
  <r>
    <n v="10670"/>
    <x v="5"/>
    <x v="154"/>
    <x v="1"/>
    <x v="4"/>
    <n v="2301.75"/>
  </r>
  <r>
    <n v="10671"/>
    <x v="2"/>
    <x v="159"/>
    <x v="1"/>
    <x v="10"/>
    <n v="920.1"/>
  </r>
  <r>
    <n v="10672"/>
    <x v="8"/>
    <x v="160"/>
    <x v="2"/>
    <x v="16"/>
    <n v="3815.25"/>
  </r>
  <r>
    <n v="10673"/>
    <x v="1"/>
    <x v="150"/>
    <x v="1"/>
    <x v="13"/>
    <n v="412.35"/>
  </r>
  <r>
    <n v="10674"/>
    <x v="5"/>
    <x v="161"/>
    <x v="2"/>
    <x v="7"/>
    <n v="45"/>
  </r>
  <r>
    <n v="10675"/>
    <x v="4"/>
    <x v="158"/>
    <x v="2"/>
    <x v="4"/>
    <n v="1423"/>
  </r>
  <r>
    <n v="10676"/>
    <x v="1"/>
    <x v="162"/>
    <x v="2"/>
    <x v="18"/>
    <n v="534.85"/>
  </r>
  <r>
    <n v="10677"/>
    <x v="2"/>
    <x v="160"/>
    <x v="0"/>
    <x v="18"/>
    <n v="813.36"/>
  </r>
  <r>
    <n v="10678"/>
    <x v="6"/>
    <x v="163"/>
    <x v="0"/>
    <x v="2"/>
    <n v="5256.5"/>
  </r>
  <r>
    <n v="10679"/>
    <x v="0"/>
    <x v="161"/>
    <x v="0"/>
    <x v="10"/>
    <n v="660"/>
  </r>
  <r>
    <n v="10680"/>
    <x v="2"/>
    <x v="160"/>
    <x v="1"/>
    <x v="2"/>
    <n v="1261.8800000000001"/>
  </r>
  <r>
    <n v="10681"/>
    <x v="7"/>
    <x v="161"/>
    <x v="0"/>
    <x v="2"/>
    <n v="1287.4000000000001"/>
  </r>
  <r>
    <n v="10682"/>
    <x v="7"/>
    <x v="164"/>
    <x v="2"/>
    <x v="18"/>
    <n v="375.5"/>
  </r>
  <r>
    <n v="10683"/>
    <x v="1"/>
    <x v="164"/>
    <x v="1"/>
    <x v="10"/>
    <n v="63"/>
  </r>
  <r>
    <n v="10684"/>
    <x v="7"/>
    <x v="161"/>
    <x v="1"/>
    <x v="4"/>
    <n v="1768"/>
  </r>
  <r>
    <n v="10685"/>
    <x v="5"/>
    <x v="155"/>
    <x v="2"/>
    <x v="9"/>
    <n v="801.1"/>
  </r>
  <r>
    <n v="10686"/>
    <x v="1"/>
    <x v="165"/>
    <x v="1"/>
    <x v="1"/>
    <n v="1404.45"/>
  </r>
  <r>
    <n v="10687"/>
    <x v="8"/>
    <x v="166"/>
    <x v="2"/>
    <x v="0"/>
    <n v="4960.8999999999996"/>
  </r>
  <r>
    <n v="10688"/>
    <x v="5"/>
    <x v="167"/>
    <x v="2"/>
    <x v="6"/>
    <n v="3160.6"/>
  </r>
  <r>
    <n v="10689"/>
    <x v="2"/>
    <x v="167"/>
    <x v="2"/>
    <x v="16"/>
    <n v="472.5"/>
  </r>
  <r>
    <n v="10690"/>
    <x v="2"/>
    <x v="155"/>
    <x v="1"/>
    <x v="9"/>
    <n v="862.5"/>
  </r>
  <r>
    <n v="10691"/>
    <x v="1"/>
    <x v="168"/>
    <x v="2"/>
    <x v="4"/>
    <n v="10164.799999999999"/>
  </r>
  <r>
    <n v="10692"/>
    <x v="5"/>
    <x v="169"/>
    <x v="2"/>
    <x v="4"/>
    <n v="878"/>
  </r>
  <r>
    <n v="10693"/>
    <x v="7"/>
    <x v="170"/>
    <x v="0"/>
    <x v="2"/>
    <n v="2071.1999999999998"/>
  </r>
  <r>
    <n v="10694"/>
    <x v="0"/>
    <x v="171"/>
    <x v="0"/>
    <x v="4"/>
    <n v="4825"/>
  </r>
  <r>
    <n v="10695"/>
    <x v="6"/>
    <x v="172"/>
    <x v="1"/>
    <x v="13"/>
    <n v="642"/>
  </r>
  <r>
    <n v="10696"/>
    <x v="0"/>
    <x v="172"/>
    <x v="0"/>
    <x v="2"/>
    <n v="996"/>
  </r>
  <r>
    <n v="10697"/>
    <x v="7"/>
    <x v="172"/>
    <x v="1"/>
    <x v="3"/>
    <n v="805.43"/>
  </r>
  <r>
    <n v="10698"/>
    <x v="5"/>
    <x v="173"/>
    <x v="1"/>
    <x v="1"/>
    <n v="3436.45"/>
  </r>
  <r>
    <n v="10699"/>
    <x v="7"/>
    <x v="169"/>
    <x v="0"/>
    <x v="4"/>
    <n v="114"/>
  </r>
  <r>
    <n v="10700"/>
    <x v="7"/>
    <x v="163"/>
    <x v="1"/>
    <x v="2"/>
    <n v="1638.4"/>
  </r>
  <r>
    <n v="10701"/>
    <x v="3"/>
    <x v="153"/>
    <x v="0"/>
    <x v="0"/>
    <n v="2864.5"/>
  </r>
  <r>
    <n v="10702"/>
    <x v="5"/>
    <x v="174"/>
    <x v="1"/>
    <x v="4"/>
    <n v="330"/>
  </r>
  <r>
    <n v="10703"/>
    <x v="3"/>
    <x v="175"/>
    <x v="2"/>
    <x v="16"/>
    <n v="2545"/>
  </r>
  <r>
    <n v="10704"/>
    <x v="3"/>
    <x v="176"/>
    <x v="1"/>
    <x v="9"/>
    <n v="595.5"/>
  </r>
  <r>
    <n v="10705"/>
    <x v="8"/>
    <x v="177"/>
    <x v="2"/>
    <x v="3"/>
    <n v="378"/>
  </r>
  <r>
    <n v="10706"/>
    <x v="0"/>
    <x v="174"/>
    <x v="0"/>
    <x v="2"/>
    <n v="1893"/>
  </r>
  <r>
    <n v="10707"/>
    <x v="5"/>
    <x v="178"/>
    <x v="0"/>
    <x v="7"/>
    <n v="1641"/>
  </r>
  <r>
    <n v="10708"/>
    <x v="3"/>
    <x v="179"/>
    <x v="2"/>
    <x v="2"/>
    <n v="180.4"/>
  </r>
  <r>
    <n v="10709"/>
    <x v="2"/>
    <x v="180"/>
    <x v="0"/>
    <x v="9"/>
    <n v="3424"/>
  </r>
  <r>
    <n v="10710"/>
    <x v="2"/>
    <x v="178"/>
    <x v="1"/>
    <x v="8"/>
    <n v="93.5"/>
  </r>
  <r>
    <n v="10711"/>
    <x v="4"/>
    <x v="181"/>
    <x v="2"/>
    <x v="2"/>
    <n v="4451.7"/>
  </r>
  <r>
    <n v="10712"/>
    <x v="7"/>
    <x v="182"/>
    <x v="1"/>
    <x v="0"/>
    <n v="1233.48"/>
  </r>
  <r>
    <n v="10713"/>
    <x v="2"/>
    <x v="183"/>
    <x v="1"/>
    <x v="2"/>
    <n v="2827.9"/>
  </r>
  <r>
    <n v="10714"/>
    <x v="4"/>
    <x v="184"/>
    <x v="0"/>
    <x v="2"/>
    <n v="2205.75"/>
  </r>
  <r>
    <n v="10715"/>
    <x v="7"/>
    <x v="181"/>
    <x v="1"/>
    <x v="10"/>
    <n v="1296"/>
  </r>
  <r>
    <n v="10716"/>
    <x v="5"/>
    <x v="184"/>
    <x v="2"/>
    <x v="11"/>
    <n v="706"/>
  </r>
  <r>
    <n v="10717"/>
    <x v="2"/>
    <x v="181"/>
    <x v="2"/>
    <x v="4"/>
    <n v="1270.75"/>
  </r>
  <r>
    <n v="10718"/>
    <x v="2"/>
    <x v="181"/>
    <x v="0"/>
    <x v="4"/>
    <n v="3463"/>
  </r>
  <r>
    <n v="10719"/>
    <x v="0"/>
    <x v="179"/>
    <x v="2"/>
    <x v="2"/>
    <n v="844.25"/>
  </r>
  <r>
    <n v="10720"/>
    <x v="0"/>
    <x v="179"/>
    <x v="2"/>
    <x v="9"/>
    <n v="550"/>
  </r>
  <r>
    <n v="10721"/>
    <x v="4"/>
    <x v="182"/>
    <x v="0"/>
    <x v="4"/>
    <n v="923.87"/>
  </r>
  <r>
    <n v="10722"/>
    <x v="0"/>
    <x v="185"/>
    <x v="1"/>
    <x v="2"/>
    <n v="1570"/>
  </r>
  <r>
    <n v="10723"/>
    <x v="7"/>
    <x v="186"/>
    <x v="1"/>
    <x v="2"/>
    <n v="468.45"/>
  </r>
  <r>
    <n v="10724"/>
    <x v="0"/>
    <x v="179"/>
    <x v="2"/>
    <x v="12"/>
    <n v="638.5"/>
  </r>
  <r>
    <n v="10725"/>
    <x v="5"/>
    <x v="179"/>
    <x v="0"/>
    <x v="9"/>
    <n v="287.8"/>
  </r>
  <r>
    <n v="10726"/>
    <x v="5"/>
    <x v="187"/>
    <x v="1"/>
    <x v="7"/>
    <n v="655"/>
  </r>
  <r>
    <n v="10727"/>
    <x v="1"/>
    <x v="187"/>
    <x v="1"/>
    <x v="8"/>
    <n v="1624.5"/>
  </r>
  <r>
    <n v="10728"/>
    <x v="5"/>
    <x v="188"/>
    <x v="2"/>
    <x v="9"/>
    <n v="1296.75"/>
  </r>
  <r>
    <n v="10729"/>
    <x v="0"/>
    <x v="189"/>
    <x v="0"/>
    <x v="3"/>
    <n v="1850"/>
  </r>
  <r>
    <n v="10730"/>
    <x v="4"/>
    <x v="189"/>
    <x v="1"/>
    <x v="10"/>
    <n v="484.25"/>
  </r>
  <r>
    <n v="10731"/>
    <x v="6"/>
    <x v="189"/>
    <x v="1"/>
    <x v="14"/>
    <n v="1890.5"/>
  </r>
  <r>
    <n v="10732"/>
    <x v="7"/>
    <x v="176"/>
    <x v="1"/>
    <x v="10"/>
    <n v="360"/>
  </r>
  <r>
    <n v="10733"/>
    <x v="2"/>
    <x v="190"/>
    <x v="0"/>
    <x v="16"/>
    <n v="1459"/>
  </r>
  <r>
    <n v="10734"/>
    <x v="1"/>
    <x v="191"/>
    <x v="0"/>
    <x v="9"/>
    <n v="1498.35"/>
  </r>
  <r>
    <n v="10735"/>
    <x v="3"/>
    <x v="192"/>
    <x v="2"/>
    <x v="2"/>
    <n v="536.4"/>
  </r>
  <r>
    <n v="10736"/>
    <x v="8"/>
    <x v="192"/>
    <x v="2"/>
    <x v="0"/>
    <n v="997"/>
  </r>
  <r>
    <n v="10737"/>
    <x v="1"/>
    <x v="177"/>
    <x v="2"/>
    <x v="10"/>
    <n v="139.80000000000001"/>
  </r>
  <r>
    <n v="10738"/>
    <x v="1"/>
    <x v="177"/>
    <x v="1"/>
    <x v="10"/>
    <n v="52.35"/>
  </r>
  <r>
    <n v="10739"/>
    <x v="7"/>
    <x v="193"/>
    <x v="0"/>
    <x v="10"/>
    <n v="240"/>
  </r>
  <r>
    <n v="10740"/>
    <x v="5"/>
    <x v="186"/>
    <x v="2"/>
    <x v="2"/>
    <n v="1416"/>
  </r>
  <r>
    <n v="10741"/>
    <x v="5"/>
    <x v="177"/>
    <x v="0"/>
    <x v="7"/>
    <n v="228"/>
  </r>
  <r>
    <n v="10742"/>
    <x v="7"/>
    <x v="177"/>
    <x v="0"/>
    <x v="12"/>
    <n v="3118"/>
  </r>
  <r>
    <n v="10743"/>
    <x v="2"/>
    <x v="192"/>
    <x v="2"/>
    <x v="7"/>
    <n v="319.2"/>
  </r>
  <r>
    <n v="10744"/>
    <x v="3"/>
    <x v="194"/>
    <x v="1"/>
    <x v="6"/>
    <n v="736"/>
  </r>
  <r>
    <n v="10745"/>
    <x v="8"/>
    <x v="195"/>
    <x v="1"/>
    <x v="4"/>
    <n v="4529.8"/>
  </r>
  <r>
    <n v="10746"/>
    <x v="2"/>
    <x v="192"/>
    <x v="0"/>
    <x v="14"/>
    <n v="2311.6999999999998"/>
  </r>
  <r>
    <n v="10747"/>
    <x v="3"/>
    <x v="196"/>
    <x v="1"/>
    <x v="1"/>
    <n v="1912.85"/>
  </r>
  <r>
    <n v="10748"/>
    <x v="7"/>
    <x v="197"/>
    <x v="1"/>
    <x v="2"/>
    <n v="2196"/>
  </r>
  <r>
    <n v="10749"/>
    <x v="5"/>
    <x v="198"/>
    <x v="2"/>
    <x v="7"/>
    <n v="1080"/>
  </r>
  <r>
    <n v="10750"/>
    <x v="8"/>
    <x v="194"/>
    <x v="1"/>
    <x v="13"/>
    <n v="1590.56"/>
  </r>
  <r>
    <n v="10751"/>
    <x v="7"/>
    <x v="199"/>
    <x v="0"/>
    <x v="14"/>
    <n v="1631.48"/>
  </r>
  <r>
    <n v="10752"/>
    <x v="1"/>
    <x v="197"/>
    <x v="0"/>
    <x v="7"/>
    <n v="252"/>
  </r>
  <r>
    <n v="10753"/>
    <x v="7"/>
    <x v="195"/>
    <x v="1"/>
    <x v="8"/>
    <n v="88"/>
  </r>
  <r>
    <n v="10754"/>
    <x v="3"/>
    <x v="195"/>
    <x v="0"/>
    <x v="8"/>
    <n v="55.2"/>
  </r>
  <r>
    <n v="10755"/>
    <x v="5"/>
    <x v="197"/>
    <x v="2"/>
    <x v="10"/>
    <n v="1948.5"/>
  </r>
  <r>
    <n v="10756"/>
    <x v="0"/>
    <x v="200"/>
    <x v="2"/>
    <x v="2"/>
    <n v="1990"/>
  </r>
  <r>
    <n v="10757"/>
    <x v="3"/>
    <x v="201"/>
    <x v="1"/>
    <x v="2"/>
    <n v="3082"/>
  </r>
  <r>
    <n v="10758"/>
    <x v="7"/>
    <x v="202"/>
    <x v="0"/>
    <x v="14"/>
    <n v="1644.6"/>
  </r>
  <r>
    <n v="10759"/>
    <x v="7"/>
    <x v="203"/>
    <x v="0"/>
    <x v="18"/>
    <n v="320"/>
  </r>
  <r>
    <n v="10760"/>
    <x v="5"/>
    <x v="204"/>
    <x v="1"/>
    <x v="17"/>
    <n v="2917"/>
  </r>
  <r>
    <n v="10761"/>
    <x v="4"/>
    <x v="205"/>
    <x v="2"/>
    <x v="2"/>
    <n v="507"/>
  </r>
  <r>
    <n v="10762"/>
    <x v="7"/>
    <x v="206"/>
    <x v="1"/>
    <x v="16"/>
    <n v="4337"/>
  </r>
  <r>
    <n v="10763"/>
    <x v="7"/>
    <x v="205"/>
    <x v="0"/>
    <x v="10"/>
    <n v="616"/>
  </r>
  <r>
    <n v="10764"/>
    <x v="3"/>
    <x v="205"/>
    <x v="0"/>
    <x v="1"/>
    <n v="2286"/>
  </r>
  <r>
    <n v="10765"/>
    <x v="7"/>
    <x v="206"/>
    <x v="0"/>
    <x v="4"/>
    <n v="1515.6"/>
  </r>
  <r>
    <n v="10766"/>
    <x v="5"/>
    <x v="206"/>
    <x v="1"/>
    <x v="4"/>
    <n v="2310"/>
  </r>
  <r>
    <n v="10767"/>
    <x v="5"/>
    <x v="201"/>
    <x v="0"/>
    <x v="17"/>
    <n v="28"/>
  </r>
  <r>
    <n v="10768"/>
    <x v="7"/>
    <x v="201"/>
    <x v="2"/>
    <x v="7"/>
    <n v="1477"/>
  </r>
  <r>
    <n v="10769"/>
    <x v="7"/>
    <x v="203"/>
    <x v="1"/>
    <x v="6"/>
    <n v="1684.27"/>
  </r>
  <r>
    <n v="10770"/>
    <x v="0"/>
    <x v="207"/>
    <x v="0"/>
    <x v="9"/>
    <n v="236.25"/>
  </r>
  <r>
    <n v="10772"/>
    <x v="7"/>
    <x v="198"/>
    <x v="2"/>
    <x v="4"/>
    <n v="3603.22"/>
  </r>
  <r>
    <n v="10773"/>
    <x v="2"/>
    <x v="208"/>
    <x v="0"/>
    <x v="1"/>
    <n v="2030.4"/>
  </r>
  <r>
    <n v="10774"/>
    <x v="5"/>
    <x v="203"/>
    <x v="1"/>
    <x v="16"/>
    <n v="868.75"/>
  </r>
  <r>
    <n v="10775"/>
    <x v="6"/>
    <x v="209"/>
    <x v="1"/>
    <x v="2"/>
    <n v="228"/>
  </r>
  <r>
    <n v="10776"/>
    <x v="2"/>
    <x v="210"/>
    <x v="0"/>
    <x v="1"/>
    <n v="6635.27"/>
  </r>
  <r>
    <n v="10778"/>
    <x v="7"/>
    <x v="211"/>
    <x v="1"/>
    <x v="16"/>
    <n v="96.5"/>
  </r>
  <r>
    <n v="10780"/>
    <x v="1"/>
    <x v="212"/>
    <x v="1"/>
    <x v="3"/>
    <n v="720"/>
  </r>
  <r>
    <n v="10781"/>
    <x v="1"/>
    <x v="198"/>
    <x v="0"/>
    <x v="13"/>
    <n v="975.88"/>
  </r>
  <r>
    <n v="10782"/>
    <x v="8"/>
    <x v="213"/>
    <x v="0"/>
    <x v="11"/>
    <n v="12.5"/>
  </r>
  <r>
    <n v="10783"/>
    <x v="5"/>
    <x v="198"/>
    <x v="2"/>
    <x v="9"/>
    <n v="1442.5"/>
  </r>
  <r>
    <n v="10784"/>
    <x v="5"/>
    <x v="213"/>
    <x v="0"/>
    <x v="8"/>
    <n v="1488"/>
  </r>
  <r>
    <n v="10785"/>
    <x v="2"/>
    <x v="211"/>
    <x v="0"/>
    <x v="3"/>
    <n v="387.5"/>
  </r>
  <r>
    <n v="10786"/>
    <x v="0"/>
    <x v="214"/>
    <x v="1"/>
    <x v="9"/>
    <n v="1531.08"/>
  </r>
  <r>
    <n v="10787"/>
    <x v="1"/>
    <x v="209"/>
    <x v="1"/>
    <x v="10"/>
    <n v="2622.76"/>
  </r>
  <r>
    <n v="10789"/>
    <x v="2"/>
    <x v="215"/>
    <x v="2"/>
    <x v="10"/>
    <n v="3687"/>
  </r>
  <r>
    <n v="10790"/>
    <x v="3"/>
    <x v="209"/>
    <x v="1"/>
    <x v="9"/>
    <n v="722.5"/>
  </r>
  <r>
    <n v="10792"/>
    <x v="2"/>
    <x v="215"/>
    <x v="0"/>
    <x v="20"/>
    <n v="399.85"/>
  </r>
  <r>
    <n v="10801"/>
    <x v="5"/>
    <x v="215"/>
    <x v="2"/>
    <x v="15"/>
    <n v="3026.85"/>
  </r>
  <r>
    <n v="10802"/>
    <x v="2"/>
    <x v="216"/>
    <x v="2"/>
    <x v="15"/>
    <n v="9500"/>
  </r>
  <r>
    <n v="10803"/>
    <x v="3"/>
    <x v="217"/>
    <x v="2"/>
    <x v="15"/>
    <n v="23425"/>
  </r>
  <r>
    <n v="10804"/>
    <x v="6"/>
    <x v="218"/>
    <x v="2"/>
    <x v="15"/>
    <n v="32"/>
  </r>
  <r>
    <n v="10805"/>
    <x v="1"/>
    <x v="219"/>
    <x v="2"/>
    <x v="15"/>
    <n v="263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96666C-42F4-4542-977C-823BE325BBE7}" name="Tabela przestawna1" cacheId="8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multipleFieldFilters="0">
  <location ref="D31:F48" firstHeaderRow="1" firstDataRow="1" firstDataCol="0"/>
  <pivotFields count="10">
    <pivotField subtotalTop="0" showAll="0" defaultSubtotal="0"/>
    <pivotField subtotalTop="0" showAll="0" defaultSubtotal="0"/>
    <pivotField numFmtId="22"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B29E83-7FED-4C12-A05D-DE904825E3F5}" name="Tabela przestawna2" cacheId="9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multipleFieldFilters="0" chartFormat="3">
  <location ref="A3:B5" firstHeaderRow="1" firstDataRow="1" firstDataCol="1"/>
  <pivotFields count="13">
    <pivotField subtotalTop="0" showAll="0" defaultSubtotal="0"/>
    <pivotField axis="axisRow" dataField="1" subtotalTop="0" showAll="0" defaultSubtotal="0">
      <items count="3">
        <item x="1"/>
        <item x="0"/>
        <item h="1" x="2"/>
      </items>
    </pivotField>
    <pivotField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>
      <items count="6">
        <item x="0"/>
        <item x="1"/>
        <item x="2"/>
        <item x="3"/>
        <item x="4"/>
        <item x="5"/>
      </items>
    </pivotField>
    <pivotField subtotalTop="0" showAll="0" defaultSubtotal="0">
      <items count="5">
        <item x="0"/>
        <item x="1"/>
        <item x="2"/>
        <item x="3"/>
        <item x="4"/>
      </items>
    </pivotField>
  </pivotFields>
  <rowFields count="1">
    <field x="1"/>
  </rowFields>
  <rowItems count="2">
    <i>
      <x/>
    </i>
    <i>
      <x v="1"/>
    </i>
  </rowItems>
  <colItems count="1">
    <i/>
  </colItems>
  <dataFields count="1">
    <dataField name="Liczba z Order Status" fld="1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C8D63C-0719-4C3B-A020-0A76C9FEE5EE}" name="Tabela przestawna3" cacheId="9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multipleFieldFilters="0" chartFormat="7">
  <location ref="A3:B6" firstHeaderRow="1" firstDataRow="1" firstDataCol="1"/>
  <pivotFields count="13">
    <pivotField subtotalTop="0" showAll="0" defaultSubtotal="0"/>
    <pivotField subtotalTop="0" showAll="0" defaultSubtotal="0"/>
    <pivotField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dataField="1" subtotalTop="0" showAll="0" defaultSubtotal="0"/>
    <pivotField subtotalTop="0" showAll="0" defaultSubtotal="0"/>
    <pivotField subtotalTop="0" showAll="0" defaultSubtotal="0">
      <items count="6">
        <item sd="0" x="0"/>
        <item sd="0" x="1"/>
        <item sd="0" x="2"/>
        <item sd="0" x="3"/>
        <item sd="0" x="4"/>
        <item x="5"/>
      </items>
    </pivotField>
    <pivotField axis="axisRow" subtotalTop="0" showAll="0" defaultSubtotal="0">
      <items count="5">
        <item h="1" sd="0" x="0"/>
        <item sd="0" x="1"/>
        <item sd="0" x="2"/>
        <item x="3"/>
        <item h="1" x="4"/>
      </items>
    </pivotField>
  </pivotFields>
  <rowFields count="1">
    <field x="12"/>
  </rowFields>
  <rowItems count="3">
    <i>
      <x v="1"/>
    </i>
    <i>
      <x v="2"/>
    </i>
    <i>
      <x v="3"/>
    </i>
  </rowItems>
  <colItems count="1">
    <i/>
  </colItems>
  <dataFields count="1">
    <dataField name="Suma z Item Cost #1" fld="9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919C30-49C7-4203-9346-725D73BEF76B}" name="Tabela przestawna4" cacheId="9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multipleFieldFilters="0" chartFormat="3">
  <location ref="A3:B5" firstHeaderRow="1" firstDataRow="1" firstDataCol="1"/>
  <pivotFields count="13"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dataField="1" subtotalTop="0" showAll="0" defaultSubtotal="0">
      <items count="2">
        <item x="1"/>
        <item x="0"/>
      </items>
    </pivotField>
    <pivotField subtotalTop="0" showAll="0" defaultSubtotal="0"/>
    <pivotField subtotalTop="0" showAll="0" defaultSubtotal="0"/>
  </pivotFields>
  <rowFields count="1">
    <field x="10"/>
  </rowFields>
  <rowItems count="2">
    <i>
      <x/>
    </i>
    <i>
      <x v="1"/>
    </i>
  </rowItems>
  <colItems count="1">
    <i/>
  </colItems>
  <dataFields count="1">
    <dataField name="Liczba z Płec" fld="1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256D98-DE16-4418-B5F6-726B186E9F13}" name="Tabela przestawna5" cacheId="9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multipleFieldFilters="0">
  <location ref="A3:A4" firstHeaderRow="1" firstDataRow="1" firstDataCol="0"/>
  <pivotFields count="13"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dataField="1" subtotalTop="0" showAll="0" defaultSubtotal="0"/>
    <pivotField subtotalTop="0" showAll="0" defaultSubtotal="0"/>
    <pivotField subtotalTop="0" showAll="0" defaultSubtotal="0"/>
    <pivotField subtotalTop="0" showAll="0" defaultSubtotal="0"/>
  </pivotFields>
  <rowItems count="1">
    <i/>
  </rowItems>
  <colItems count="1">
    <i/>
  </colItems>
  <dataFields count="1">
    <dataField name="Suma z Item Cost #1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91DF28-7D9E-4897-8328-863D1A23DB56}" name="Tabela przestawna8" cacheId="10" applyNumberFormats="0" applyBorderFormats="0" applyFontFormats="0" applyPatternFormats="0" applyAlignmentFormats="0" applyWidthHeightFormats="1" dataCaption="Wartości" updatedVersion="6" minRefreshableVersion="5" useAutoFormatting="1" itemPrintTitles="1" createdVersion="5" indent="0" outline="1" outlineData="1" multipleFieldFilters="0" chartFormat="2">
  <location ref="A1:A2" firstHeaderRow="1" firstDataRow="1" firstDataCol="0"/>
  <pivotFields count="6">
    <pivotField showAll="0"/>
    <pivotField showAll="0">
      <items count="10">
        <item x="4"/>
        <item x="0"/>
        <item x="2"/>
        <item x="8"/>
        <item x="1"/>
        <item x="6"/>
        <item x="7"/>
        <item x="5"/>
        <item h="1" x="3"/>
        <item t="default"/>
      </items>
    </pivotField>
    <pivotField numFmtId="166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22">
        <item x="11"/>
        <item x="1"/>
        <item x="17"/>
        <item x="9"/>
        <item x="6"/>
        <item x="13"/>
        <item x="10"/>
        <item x="15"/>
        <item h="1" x="0"/>
        <item h="1" x="12"/>
        <item x="18"/>
        <item x="4"/>
        <item h="1" x="19"/>
        <item h="1" x="20"/>
        <item h="1" x="5"/>
        <item x="2"/>
        <item h="1" x="14"/>
        <item h="1" x="16"/>
        <item h="1" x="3"/>
        <item h="1" x="7"/>
        <item h="1" x="8"/>
        <item t="default"/>
      </items>
    </pivotField>
    <pivotField dataField="1" numFmtId="5" showAll="0"/>
  </pivotFields>
  <rowItems count="1">
    <i/>
  </rowItems>
  <colItems count="1">
    <i/>
  </colItems>
  <dataFields count="1">
    <dataField name="Suma z Kwota" fld="5" baseField="0" baseItem="0" numFmtId="8"/>
  </dataFields>
  <formats count="4">
    <format dxfId="145">
      <pivotArea outline="0" collapsedLevelsAreSubtotals="1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2" type="dateBetween" evalOrder="-1" id="133" name="Data zamówienia">
      <autoFilter ref="A1">
        <filterColumn colId="0">
          <customFilters and="1">
            <customFilter operator="greaterThanOrEqual" val="39083"/>
            <customFilter operator="lessThanOrEqual" val="4054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Lata" xr10:uid="{9A61A20D-0575-42AD-B93D-F3D8FF32C6CF}" sourceName="Lata">
  <pivotTables>
    <pivotTable tabId="4" name="Tabela przestawna3"/>
  </pivotTables>
  <data>
    <tabular pivotCacheId="1809192271">
      <items count="5">
        <i x="1" s="1"/>
        <i x="2" s="1"/>
        <i x="3" s="1"/>
        <i x="0" nd="1"/>
        <i x="4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Sprzedawca" xr10:uid="{2323EC10-4100-47A2-A906-3B6F6C829409}" sourceName="Sprzedawca">
  <pivotTables>
    <pivotTable tabId="10" name="Tabela przestawna8"/>
  </pivotTables>
  <data>
    <tabular pivotCacheId="823906685">
      <items count="9">
        <i x="4" s="1"/>
        <i x="0" s="1"/>
        <i x="2" s="1"/>
        <i x="8" s="1"/>
        <i x="1" s="1"/>
        <i x="6" s="1"/>
        <i x="7" s="1"/>
        <i x="5" s="1"/>
        <i x="3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Dostawca" xr10:uid="{F68CC728-98D4-4655-8DEF-ECADF25AE17B}" sourceName="Dostawca">
  <pivotTables>
    <pivotTable tabId="10" name="Tabela przestawna8"/>
  </pivotTables>
  <data>
    <tabular pivotCacheId="823906685">
      <items count="3">
        <i x="1" s="1"/>
        <i x="0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aństwo" xr10:uid="{A5BD2AFC-4903-4CF5-ADA5-94CB99056B97}" sourceName="Państwo">
  <pivotTables>
    <pivotTable tabId="10" name="Tabela przestawna8"/>
  </pivotTables>
  <data>
    <tabular pivotCacheId="823906685">
      <items count="21">
        <i x="11" s="1"/>
        <i x="1" s="1"/>
        <i x="17" s="1"/>
        <i x="9" s="1"/>
        <i x="6" s="1"/>
        <i x="13" s="1"/>
        <i x="10" s="1"/>
        <i x="15" s="1"/>
        <i x="0"/>
        <i x="12"/>
        <i x="18" s="1"/>
        <i x="4" s="1"/>
        <i x="19"/>
        <i x="20"/>
        <i x="5"/>
        <i x="2" s="1"/>
        <i x="14"/>
        <i x="16"/>
        <i x="3"/>
        <i x="7"/>
        <i x="8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ata 1" xr10:uid="{5DE30694-7430-4FDF-AF4E-A1DC07CCE622}" cache="Fragmentator_Lata" caption="Lata" showCaption="0" style="SlicerStyleDark5 2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ata" xr10:uid="{7A18B8B8-39B6-48CC-BF1D-806ECB9C9528}" cache="Fragmentator_Lata" caption="Lata" rowHeight="2349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przedawca" xr10:uid="{0D3666F0-739B-471A-8221-F2A2B72CB6BB}" cache="Fragmentator_Sprzedawca" caption="Sprzedawca" style="SlicerStyleDark6" rowHeight="225425"/>
  <slicer name="Dostawca" xr10:uid="{510C67A1-4956-41AF-BFEF-B2FBBAB65189}" cache="Fragmentator_Dostawca" caption="Dostawca" style="SlicerStyleDark5" rowHeight="225425"/>
  <slicer name="Państwo" xr10:uid="{6906385F-2DE1-4335-B6C5-0A912DF8B2FF}" cache="Fragmentator_Państwo" caption="Państwo" style="SlicerStyleDark2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9D2B1C-DC0C-4665-9DF2-F898FD838540}" name="Tabela2" displayName="Tabela2" ref="A1:K558" totalsRowShown="0">
  <autoFilter ref="A1:K558" xr:uid="{0AD30F34-8D9A-4775-9BB5-6731FD7DC5AF}">
    <filterColumn colId="3">
      <filters>
        <filter val="00-120"/>
        <filter val="00-137"/>
        <filter val="00-175"/>
        <filter val="00-553"/>
        <filter val="00-660"/>
        <filter val="00-716"/>
        <filter val="00-717"/>
        <filter val="00-745"/>
        <filter val="00-891"/>
        <filter val="01-016"/>
        <filter val="01-142"/>
        <filter val="01-167"/>
        <filter val="01-188"/>
        <filter val="01-190"/>
        <filter val="01-231"/>
        <filter val="01-248"/>
        <filter val="01-267"/>
        <filter val="01-321"/>
        <filter val="01-426"/>
        <filter val="01-464"/>
        <filter val="01-470"/>
        <filter val="01-494"/>
        <filter val="01-604"/>
        <filter val="01-633"/>
        <filter val="01-756"/>
        <filter val="01-913"/>
        <filter val="01-925"/>
        <filter val="01-926"/>
        <filter val="01-946"/>
        <filter val="01-961"/>
        <filter val="01-991"/>
        <filter val="02-127"/>
        <filter val="02-392"/>
        <filter val="02-393"/>
        <filter val="02-493"/>
        <filter val="02-495"/>
        <filter val="02-577"/>
        <filter val="02-591"/>
        <filter val="02-672"/>
        <filter val="02-695"/>
        <filter val="02-743"/>
        <filter val="02-758"/>
        <filter val="02-767"/>
        <filter val="02-775"/>
        <filter val="02-778"/>
        <filter val="02-785"/>
        <filter val="02-796"/>
        <filter val="02-797"/>
        <filter val="02-822"/>
        <filter val="0-296"/>
        <filter val="02-991"/>
        <filter val="03-043"/>
        <filter val="03-134"/>
        <filter val="03-193"/>
        <filter val="03-543"/>
        <filter val="03-823"/>
        <filter val="03-890"/>
        <filter val="03-982"/>
        <filter val="03-987"/>
        <filter val="04-041"/>
        <filter val="04-045"/>
        <filter val="04-072"/>
        <filter val="04-087"/>
        <filter val="04-116"/>
        <filter val="04-346"/>
        <filter val="04-384"/>
        <filter val="05-070"/>
        <filter val="05-091"/>
        <filter val="05-092"/>
        <filter val="05-120"/>
        <filter val="05-123"/>
        <filter val="05-152"/>
        <filter val="05-200"/>
        <filter val="05-230"/>
        <filter val="05-270"/>
        <filter val="05-300"/>
        <filter val="05-304"/>
        <filter val="05-400"/>
        <filter val="05-420"/>
        <filter val="05-515"/>
        <filter val="05-520"/>
        <filter val="05-530"/>
        <filter val="05-555"/>
        <filter val="05-803"/>
        <filter val="05-805"/>
        <filter val="05-806"/>
        <filter val="05-807"/>
        <filter val="05-808"/>
        <filter val="05-816"/>
        <filter val="05-822"/>
        <filter val="05-823"/>
        <filter val="05-825"/>
        <filter val="05-827"/>
        <filter val="05-870"/>
        <filter val="07-320"/>
        <filter val="08-110"/>
        <filter val="08-330"/>
        <filter val="09-400"/>
        <filter val="09-402"/>
        <filter val="09-407"/>
        <filter val="09-454"/>
        <filter val="09-500"/>
        <filter val="11-111"/>
        <filter val="11-300"/>
        <filter val="12-345"/>
        <filter val="15-482"/>
        <filter val="18-220"/>
        <filter val="20-143"/>
        <filter val="20-582"/>
        <filter val="20-834"/>
        <filter val="21-007"/>
        <filter val="21-010"/>
        <filter val="21-100"/>
        <filter val="23-155"/>
        <filter val="25-322"/>
        <filter val="25-380"/>
        <filter val="25-431"/>
        <filter val="25-437"/>
        <filter val="26-110"/>
        <filter val="26-600"/>
        <filter val="26-900"/>
        <filter val="26-910"/>
        <filter val="26-920"/>
        <filter val="27-400"/>
        <filter val="27-670"/>
        <filter val="28-300"/>
        <filter val="28-400"/>
        <filter val="30-040"/>
        <filter val="30-072"/>
        <filter val="30-149"/>
        <filter val="30-348"/>
        <filter val="30-392"/>
        <filter val="30-619"/>
        <filter val="30-638"/>
        <filter val="30-698"/>
        <filter val="31-202"/>
        <filter val="31-209"/>
        <filter val="31-279"/>
        <filter val="31-339"/>
        <filter val="31-543"/>
        <filter val="31-546"/>
        <filter val="31-559"/>
        <filter val="31-610"/>
        <filter val="31-623"/>
        <filter val="31-843"/>
        <filter val="31-866"/>
        <filter val="31-920"/>
        <filter val="31-926"/>
        <filter val="31-970"/>
        <filter val="32-005"/>
        <filter val="32-020"/>
        <filter val="32-065"/>
        <filter val="32-085"/>
        <filter val="32-089"/>
        <filter val="32-222"/>
        <filter val="32-310"/>
        <filter val="32-340"/>
        <filter val="32-400"/>
        <filter val="32-420"/>
        <filter val="32-660"/>
        <filter val="32-744"/>
        <filter val="33-101"/>
        <filter val="33-240"/>
        <filter val="34-100"/>
        <filter val="35-011"/>
        <filter val="35-077"/>
        <filter val="35-103"/>
        <filter val="35-106"/>
        <filter val="35-119"/>
        <filter val="35-209"/>
        <filter val="35-505"/>
        <filter val="35-604"/>
        <filter val="37-120"/>
        <filter val="37-716"/>
        <filter val="38-200"/>
        <filter val="38-516"/>
        <filter val="39-400"/>
        <filter val="40-067"/>
        <filter val="40-145"/>
        <filter val="40-596"/>
        <filter val="40-668"/>
        <filter val="40-731"/>
        <filter val="40-781"/>
        <filter val="41-209"/>
        <filter val="41-303"/>
        <filter val="41-500"/>
        <filter val="41-707"/>
        <filter val="41-710"/>
        <filter val="41-806"/>
        <filter val="42-200"/>
        <filter val="42-207"/>
        <filter val="42-224"/>
        <filter val="42-290"/>
        <filter val="42-300"/>
        <filter val="43-100"/>
        <filter val="43-140"/>
        <filter val="43-176"/>
        <filter val="43-190"/>
        <filter val="43-300"/>
        <filter val="43-400"/>
        <filter val="43-600"/>
        <filter val="44-100"/>
        <filter val="44-114"/>
        <filter val="44-121"/>
        <filter val="44-196"/>
        <filter val="44-218"/>
        <filter val="44-240"/>
        <filter val="44-253"/>
        <filter val="44-337"/>
        <filter val="46-060"/>
        <filter val="47-100"/>
        <filter val="47-180"/>
        <filter val="47-440"/>
        <filter val="49-300"/>
        <filter val="50-039"/>
        <filter val="50-150"/>
        <filter val="50-203"/>
        <filter val="50-221"/>
        <filter val="50-226"/>
        <filter val="50-421"/>
        <filter val="50-441"/>
        <filter val="50-506"/>
        <filter val="50-511"/>
        <filter val="50-525"/>
        <filter val="50-570"/>
        <filter val="5-081"/>
        <filter val="51-114"/>
        <filter val="51-138"/>
        <filter val="51-169"/>
        <filter val="51-250"/>
        <filter val="51-313"/>
        <filter val="52-012"/>
        <filter val="52-022"/>
        <filter val="53-025"/>
        <filter val="53-030"/>
        <filter val="53-325"/>
        <filter val="53-406"/>
        <filter val="53-409"/>
        <filter val="53-522"/>
        <filter val="53-611"/>
        <filter val="53-621"/>
        <filter val="54-129"/>
        <filter val="54-402"/>
        <filter val="54-424"/>
        <filter val="54-611"/>
        <filter val="55-093"/>
        <filter val="55-100"/>
        <filter val="55-200"/>
        <filter val="55-220"/>
        <filter val="55-520"/>
        <filter val="56-120"/>
        <filter val="56-300"/>
        <filter val="56-400"/>
        <filter val="5-720"/>
        <filter val="57-520"/>
        <filter val="58-200"/>
        <filter val="58-307"/>
        <filter val="59-101"/>
        <filter val="59-220"/>
        <filter val="59-430"/>
        <filter val="59-700"/>
        <filter val="59-850"/>
        <filter val="60-007"/>
        <filter val="60-566"/>
        <filter val="60-576"/>
        <filter val="60-651"/>
        <filter val="60-681"/>
        <filter val="60-688"/>
        <filter val="60-792"/>
        <filter val="60-860"/>
        <filter val="61-065"/>
        <filter val="61-131"/>
        <filter val="61-616"/>
        <filter val="61-619"/>
        <filter val="61-630"/>
        <filter val="61-637"/>
        <filter val="61-741"/>
        <filter val="62-003"/>
        <filter val="62-004"/>
        <filter val="62-052"/>
        <filter val="62-080"/>
        <filter val="62-081"/>
        <filter val="62-100"/>
        <filter val="62-300"/>
        <filter val="62-600"/>
        <filter val="62-709"/>
        <filter val="62-800"/>
        <filter val="63-100"/>
        <filter val="63-112"/>
        <filter val="64-320"/>
        <filter val="64-730"/>
        <filter val="64-920"/>
        <filter val="65-547"/>
        <filter val="65-664"/>
        <filter val="66-008"/>
        <filter val="66-400"/>
        <filter val="66-450"/>
        <filter val="67-100"/>
        <filter val="67-200"/>
        <filter val="67-300"/>
        <filter val="67-400"/>
        <filter val="68-200"/>
        <filter val="70-110"/>
        <filter val="71-050"/>
        <filter val="71-440"/>
        <filter val="71-504"/>
        <filter val="73-155"/>
        <filter val="76-200"/>
        <filter val="80-107"/>
        <filter val="80-126"/>
        <filter val="80-177"/>
        <filter val="80-254"/>
        <filter val="80-320"/>
        <filter val="80-392"/>
        <filter val="80-457"/>
        <filter val="80-601"/>
        <filter val="80-738"/>
        <filter val="80-871"/>
        <filter val="81-107"/>
        <filter val="81-155"/>
        <filter val="81-817"/>
        <filter val="81-820"/>
        <filter val="81-843"/>
        <filter val="81-881"/>
        <filter val="82-300"/>
        <filter val="82-500"/>
        <filter val="83-262"/>
        <filter val="8-410"/>
        <filter val="84-200"/>
        <filter val="85-096"/>
        <filter val="85-240"/>
        <filter val="85-313"/>
        <filter val="85-346"/>
        <filter val="85-791"/>
        <filter val="85-858"/>
        <filter val="86-141"/>
        <filter val="87-100"/>
        <filter val="88-100"/>
        <filter val="91-364"/>
        <filter val="91-371"/>
        <filter val="91-417"/>
        <filter val="92-402"/>
        <filter val="92-432"/>
        <filter val="92-444"/>
        <filter val="93-328"/>
        <filter val="93-419"/>
        <filter val="93-519"/>
        <filter val="93-574"/>
        <filter val="95-040"/>
        <filter val="95-050"/>
        <filter val="95-070"/>
        <filter val="95-200"/>
        <filter val="96-230"/>
        <filter val="96-300"/>
        <filter val="96-315"/>
        <filter val="96-320"/>
        <filter val="96-321"/>
        <filter val="96-325"/>
        <filter val="96-514"/>
        <filter val="97-200"/>
        <filter val="97-216"/>
        <filter val="97-310"/>
        <filter val="97-350"/>
        <filter val="97-400"/>
        <filter val="98-200"/>
        <filter val="98-313"/>
        <filter val="99-300"/>
        <filter val="99-400"/>
        <filter val="99-420"/>
      </filters>
    </filterColumn>
  </autoFilter>
  <tableColumns count="11">
    <tableColumn id="1" xr3:uid="{5EBB2D54-DAF8-4D17-ABC2-9A81CC1A79D7}" name="Order Number"/>
    <tableColumn id="2" xr3:uid="{741762B8-8D56-492D-AFB7-0C1E9549DE5D}" name="Order Status"/>
    <tableColumn id="3" xr3:uid="{AEA8791B-5B87-4C57-BED7-5E76B89E4BE7}" name="Order Date" dataDxfId="141"/>
    <tableColumn id="4" xr3:uid="{005359E1-BBF1-4B7C-9063-1B0FAAF1B83E}" name="Zip (Billing)"/>
    <tableColumn id="5" xr3:uid="{976F3AB6-EFA8-44DD-AF66-A58CE3A6EB19}" name="Email (Billing)">
      <calculatedColumnFormula>F2&amp;"@gmail.com"</calculatedColumnFormula>
    </tableColumn>
    <tableColumn id="6" xr3:uid="{7F3F90A9-CD30-4CF0-94B2-CB7D69F4A7B5}" name="First Name (Shipping)"/>
    <tableColumn id="7" xr3:uid="{AAC3FF60-BB1C-4714-957C-32EEFD2D4574}" name="Zip (Shipping)"/>
    <tableColumn id="8" xr3:uid="{37FB4B7F-2ACC-4298-8C6C-8DFFC386ED33}" name="Item # #1"/>
    <tableColumn id="9" xr3:uid="{8201B89D-C41A-410D-8E86-F99659272395}" name="SKU #1"/>
    <tableColumn id="10" xr3:uid="{1044F7DA-25ED-4E8F-BC24-35FD9DA502C6}" name="Item Cost #1"/>
    <tableColumn id="11" xr3:uid="{6239C116-26E0-457B-9BD8-0342AAB24792}" name="Płec" dataDxfId="140">
      <calculatedColumnFormula>IF(LEFT(Tabela2[[#This Row],[First Name (Shipping)]])="a","K","M")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ywnaOśCzasu_Data_zamówienia" xr10:uid="{D0997270-6A50-4D4D-AF3A-5089BEE07436}" sourceName="Data zamówienia">
  <pivotTables>
    <pivotTable tabId="10" name="Tabela przestawna8"/>
  </pivotTables>
  <state minimalRefreshVersion="6" lastRefreshVersion="6" pivotCacheId="823906685" filterType="dateBetween">
    <selection startDate="2007-01-01T00:00:00" endDate="2010-12-31T00:00:00"/>
    <bounds startDate="2005-01-01T00:00:00" endDate="201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zamówienia" xr10:uid="{EB954E57-55CB-4CD3-9822-5AFB647F8D14}" cache="NatywnaOśCzasu_Data_zamówienia" caption="Data zamówienia" level="0" selectionLevel="0" scrollPosition="2005-01-01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6.xml"/><Relationship Id="rId6" Type="http://schemas.openxmlformats.org/officeDocument/2006/relationships/ctrlProp" Target="../ctrlProps/ctrlProp4.xml"/><Relationship Id="rId11" Type="http://schemas.microsoft.com/office/2011/relationships/timeline" Target="../timelines/timeline1.xml"/><Relationship Id="rId5" Type="http://schemas.openxmlformats.org/officeDocument/2006/relationships/ctrlProp" Target="../ctrlProps/ctrlProp3.xml"/><Relationship Id="rId10" Type="http://schemas.microsoft.com/office/2007/relationships/slicer" Target="../slicers/slicer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B0B20-6855-4B7E-9648-E6F998C1462D}">
  <dimension ref="D31:F48"/>
  <sheetViews>
    <sheetView topLeftCell="A10" zoomScale="70" zoomScaleNormal="70" workbookViewId="0">
      <selection sqref="A1:XFD1048576"/>
    </sheetView>
  </sheetViews>
  <sheetFormatPr defaultRowHeight="15" x14ac:dyDescent="0.25"/>
  <sheetData>
    <row r="31" spans="4:6" x14ac:dyDescent="0.25">
      <c r="D31" s="2"/>
      <c r="E31" s="3"/>
      <c r="F31" s="4"/>
    </row>
    <row r="32" spans="4:6" x14ac:dyDescent="0.25">
      <c r="D32" s="5"/>
      <c r="E32" s="6"/>
      <c r="F32" s="7"/>
    </row>
    <row r="33" spans="4:6" x14ac:dyDescent="0.25">
      <c r="D33" s="5"/>
      <c r="E33" s="6"/>
      <c r="F33" s="7"/>
    </row>
    <row r="34" spans="4:6" x14ac:dyDescent="0.25">
      <c r="D34" s="5"/>
      <c r="E34" s="6"/>
      <c r="F34" s="7"/>
    </row>
    <row r="35" spans="4:6" x14ac:dyDescent="0.25">
      <c r="D35" s="5"/>
      <c r="E35" s="6"/>
      <c r="F35" s="7"/>
    </row>
    <row r="36" spans="4:6" x14ac:dyDescent="0.25">
      <c r="D36" s="5"/>
      <c r="E36" s="6"/>
      <c r="F36" s="7"/>
    </row>
    <row r="37" spans="4:6" x14ac:dyDescent="0.25">
      <c r="D37" s="5"/>
      <c r="E37" s="6"/>
      <c r="F37" s="7"/>
    </row>
    <row r="38" spans="4:6" x14ac:dyDescent="0.25">
      <c r="D38" s="5"/>
      <c r="E38" s="6"/>
      <c r="F38" s="7"/>
    </row>
    <row r="39" spans="4:6" x14ac:dyDescent="0.25">
      <c r="D39" s="5"/>
      <c r="E39" s="6"/>
      <c r="F39" s="7"/>
    </row>
    <row r="40" spans="4:6" x14ac:dyDescent="0.25">
      <c r="D40" s="5"/>
      <c r="E40" s="6"/>
      <c r="F40" s="7"/>
    </row>
    <row r="41" spans="4:6" x14ac:dyDescent="0.25">
      <c r="D41" s="5"/>
      <c r="E41" s="6"/>
      <c r="F41" s="7"/>
    </row>
    <row r="42" spans="4:6" x14ac:dyDescent="0.25">
      <c r="D42" s="5"/>
      <c r="E42" s="6"/>
      <c r="F42" s="7"/>
    </row>
    <row r="43" spans="4:6" x14ac:dyDescent="0.25">
      <c r="D43" s="5"/>
      <c r="E43" s="6"/>
      <c r="F43" s="7"/>
    </row>
    <row r="44" spans="4:6" x14ac:dyDescent="0.25">
      <c r="D44" s="5"/>
      <c r="E44" s="6"/>
      <c r="F44" s="7"/>
    </row>
    <row r="45" spans="4:6" x14ac:dyDescent="0.25">
      <c r="D45" s="5"/>
      <c r="E45" s="6"/>
      <c r="F45" s="7"/>
    </row>
    <row r="46" spans="4:6" x14ac:dyDescent="0.25">
      <c r="D46" s="5"/>
      <c r="E46" s="6"/>
      <c r="F46" s="7"/>
    </row>
    <row r="47" spans="4:6" x14ac:dyDescent="0.25">
      <c r="D47" s="5"/>
      <c r="E47" s="6"/>
      <c r="F47" s="7"/>
    </row>
    <row r="48" spans="4:6" x14ac:dyDescent="0.25">
      <c r="D48" s="8"/>
      <c r="E48" s="9"/>
      <c r="F48" s="10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8A10-7B19-423C-BB08-DD4DE7B02945}">
  <dimension ref="A1:K558"/>
  <sheetViews>
    <sheetView zoomScale="115" zoomScaleNormal="115" workbookViewId="0">
      <selection activeCell="F2" sqref="F2"/>
    </sheetView>
  </sheetViews>
  <sheetFormatPr defaultRowHeight="15" x14ac:dyDescent="0.25"/>
  <cols>
    <col min="1" max="1" width="25.42578125" customWidth="1"/>
    <col min="2" max="2" width="15.85546875" customWidth="1"/>
    <col min="3" max="3" width="35.5703125" customWidth="1"/>
    <col min="4" max="4" width="17.7109375" customWidth="1"/>
    <col min="5" max="5" width="28.28515625" customWidth="1"/>
    <col min="6" max="6" width="27.140625" customWidth="1"/>
    <col min="7" max="7" width="15" customWidth="1"/>
    <col min="8" max="8" width="10.7109375" customWidth="1"/>
    <col min="10" max="10" width="18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454</v>
      </c>
    </row>
    <row r="2" spans="1:11" x14ac:dyDescent="0.25">
      <c r="A2">
        <v>692</v>
      </c>
      <c r="B2" t="s">
        <v>10</v>
      </c>
      <c r="C2" s="1">
        <v>42668.518055555556</v>
      </c>
      <c r="D2" t="s">
        <v>11</v>
      </c>
      <c r="E2" t="str">
        <f t="shared" ref="E2:E65" si="0">F2&amp;"@gmail.com"</f>
        <v>s@gmail.com</v>
      </c>
      <c r="F2" t="s">
        <v>12</v>
      </c>
      <c r="G2" t="s">
        <v>11</v>
      </c>
      <c r="H2">
        <v>1</v>
      </c>
      <c r="I2" t="s">
        <v>13</v>
      </c>
      <c r="J2">
        <v>80.489999999999995</v>
      </c>
      <c r="K2" t="str">
        <f>IF(LEFT(Tabela2[[#This Row],[First Name (Shipping)]])="a","K","M")</f>
        <v>M</v>
      </c>
    </row>
    <row r="3" spans="1:11" x14ac:dyDescent="0.25">
      <c r="A3">
        <v>693</v>
      </c>
      <c r="B3" t="s">
        <v>10</v>
      </c>
      <c r="C3" s="1">
        <v>42668.520138888889</v>
      </c>
      <c r="D3" t="s">
        <v>11</v>
      </c>
      <c r="E3" t="str">
        <f t="shared" si="0"/>
        <v>s@gmail.com</v>
      </c>
      <c r="F3" t="s">
        <v>12</v>
      </c>
      <c r="G3" t="s">
        <v>11</v>
      </c>
      <c r="H3">
        <v>1</v>
      </c>
      <c r="I3" t="s">
        <v>14</v>
      </c>
      <c r="J3">
        <v>80.489999999999995</v>
      </c>
      <c r="K3" t="str">
        <f>IF(LEFT(Tabela2[[#This Row],[First Name (Shipping)]])="a","K","M")</f>
        <v>M</v>
      </c>
    </row>
    <row r="4" spans="1:11" x14ac:dyDescent="0.25">
      <c r="A4">
        <v>695</v>
      </c>
      <c r="B4" t="s">
        <v>10</v>
      </c>
      <c r="C4" s="1">
        <v>42668.565972222219</v>
      </c>
      <c r="D4" t="s">
        <v>11</v>
      </c>
      <c r="E4" t="str">
        <f t="shared" si="0"/>
        <v>s@gmail.com</v>
      </c>
      <c r="F4" t="s">
        <v>12</v>
      </c>
      <c r="G4" t="s">
        <v>11</v>
      </c>
      <c r="H4">
        <v>1</v>
      </c>
      <c r="I4" t="s">
        <v>13</v>
      </c>
      <c r="J4">
        <v>80.489999999999995</v>
      </c>
      <c r="K4" t="str">
        <f>IF(LEFT(Tabela2[[#This Row],[First Name (Shipping)]])="a","K","M")</f>
        <v>M</v>
      </c>
    </row>
    <row r="5" spans="1:11" x14ac:dyDescent="0.25">
      <c r="A5">
        <v>804</v>
      </c>
      <c r="B5" t="s">
        <v>15</v>
      </c>
      <c r="C5" s="1">
        <v>42681.487500000003</v>
      </c>
      <c r="D5" t="s">
        <v>16</v>
      </c>
      <c r="E5" t="str">
        <f t="shared" si="0"/>
        <v>sadf@gmail.com</v>
      </c>
      <c r="F5" t="s">
        <v>17</v>
      </c>
      <c r="G5" t="s">
        <v>16</v>
      </c>
      <c r="H5">
        <v>1</v>
      </c>
      <c r="I5" t="s">
        <v>13</v>
      </c>
      <c r="J5">
        <v>72.36</v>
      </c>
      <c r="K5" t="str">
        <f>IF(LEFT(Tabela2[[#This Row],[First Name (Shipping)]])="a","K","M")</f>
        <v>M</v>
      </c>
    </row>
    <row r="6" spans="1:11" x14ac:dyDescent="0.25">
      <c r="A6">
        <v>806</v>
      </c>
      <c r="B6" t="s">
        <v>15</v>
      </c>
      <c r="C6" s="1">
        <v>42681.554861111108</v>
      </c>
      <c r="D6" t="s">
        <v>11</v>
      </c>
      <c r="E6" t="str">
        <f t="shared" si="0"/>
        <v>s@gmail.com</v>
      </c>
      <c r="F6" t="s">
        <v>12</v>
      </c>
      <c r="G6" t="s">
        <v>11</v>
      </c>
      <c r="H6">
        <v>1</v>
      </c>
      <c r="I6" t="s">
        <v>13</v>
      </c>
      <c r="J6">
        <v>72.36</v>
      </c>
      <c r="K6" t="str">
        <f>IF(LEFT(Tabela2[[#This Row],[First Name (Shipping)]])="a","K","M")</f>
        <v>M</v>
      </c>
    </row>
    <row r="7" spans="1:11" hidden="1" x14ac:dyDescent="0.25">
      <c r="A7">
        <v>807</v>
      </c>
      <c r="B7" t="s">
        <v>15</v>
      </c>
      <c r="C7" s="1">
        <v>42681.559027777781</v>
      </c>
      <c r="D7" t="s">
        <v>18</v>
      </c>
      <c r="E7" t="str">
        <f t="shared" si="0"/>
        <v>s@gmail.com</v>
      </c>
      <c r="F7" t="s">
        <v>12</v>
      </c>
      <c r="G7" t="s">
        <v>18</v>
      </c>
      <c r="H7">
        <v>1</v>
      </c>
      <c r="I7" t="s">
        <v>13</v>
      </c>
      <c r="J7">
        <v>72.36</v>
      </c>
      <c r="K7" t="str">
        <f>IF(LEFT(Tabela2[[#This Row],[First Name (Shipping)]])="a","K","M")</f>
        <v>M</v>
      </c>
    </row>
    <row r="8" spans="1:11" hidden="1" x14ac:dyDescent="0.25">
      <c r="A8">
        <v>808</v>
      </c>
      <c r="B8" t="s">
        <v>15</v>
      </c>
      <c r="C8" s="1">
        <v>42681.563194444447</v>
      </c>
      <c r="D8" t="s">
        <v>18</v>
      </c>
      <c r="E8" t="str">
        <f t="shared" si="0"/>
        <v>s@gmail.com</v>
      </c>
      <c r="F8" t="s">
        <v>12</v>
      </c>
      <c r="G8" t="s">
        <v>18</v>
      </c>
      <c r="H8">
        <v>1</v>
      </c>
      <c r="I8" t="s">
        <v>13</v>
      </c>
      <c r="J8">
        <v>72.36</v>
      </c>
      <c r="K8" t="str">
        <f>IF(LEFT(Tabela2[[#This Row],[First Name (Shipping)]])="a","K","M")</f>
        <v>M</v>
      </c>
    </row>
    <row r="9" spans="1:11" x14ac:dyDescent="0.25">
      <c r="A9">
        <v>828</v>
      </c>
      <c r="B9" t="s">
        <v>10</v>
      </c>
      <c r="C9" s="1">
        <v>42681.636111111111</v>
      </c>
      <c r="D9" t="s">
        <v>16</v>
      </c>
      <c r="E9" t="str">
        <f t="shared" si="0"/>
        <v>sadf@gmail.com</v>
      </c>
      <c r="F9" t="s">
        <v>17</v>
      </c>
      <c r="G9" t="s">
        <v>16</v>
      </c>
      <c r="H9">
        <v>1</v>
      </c>
      <c r="I9" t="s">
        <v>13</v>
      </c>
      <c r="J9">
        <v>0.81</v>
      </c>
      <c r="K9" t="str">
        <f>IF(LEFT(Tabela2[[#This Row],[First Name (Shipping)]])="a","K","M")</f>
        <v>M</v>
      </c>
    </row>
    <row r="10" spans="1:11" hidden="1" x14ac:dyDescent="0.25">
      <c r="A10">
        <v>830</v>
      </c>
      <c r="B10" t="s">
        <v>10</v>
      </c>
      <c r="C10" s="1">
        <v>42681.705555555556</v>
      </c>
      <c r="D10" t="s">
        <v>18</v>
      </c>
      <c r="E10" t="str">
        <f t="shared" si="0"/>
        <v>Jan@gmail.com</v>
      </c>
      <c r="F10" t="s">
        <v>19</v>
      </c>
      <c r="G10" t="s">
        <v>18</v>
      </c>
      <c r="H10">
        <v>1</v>
      </c>
      <c r="I10" t="s">
        <v>13</v>
      </c>
      <c r="J10">
        <v>0.81</v>
      </c>
      <c r="K10" t="str">
        <f>IF(LEFT(Tabela2[[#This Row],[First Name (Shipping)]])="a","K","M")</f>
        <v>M</v>
      </c>
    </row>
    <row r="11" spans="1:11" hidden="1" x14ac:dyDescent="0.25">
      <c r="A11">
        <v>831</v>
      </c>
      <c r="B11" t="s">
        <v>10</v>
      </c>
      <c r="C11" s="1">
        <v>42681.767361111109</v>
      </c>
      <c r="D11" t="s">
        <v>18</v>
      </c>
      <c r="E11" t="str">
        <f t="shared" si="0"/>
        <v>s@gmail.com</v>
      </c>
      <c r="F11" t="s">
        <v>12</v>
      </c>
      <c r="G11" t="s">
        <v>18</v>
      </c>
      <c r="H11">
        <v>1</v>
      </c>
      <c r="I11" t="s">
        <v>13</v>
      </c>
      <c r="J11">
        <v>72.36</v>
      </c>
      <c r="K11" t="str">
        <f>IF(LEFT(Tabela2[[#This Row],[First Name (Shipping)]])="a","K","M")</f>
        <v>M</v>
      </c>
    </row>
    <row r="12" spans="1:11" hidden="1" x14ac:dyDescent="0.25">
      <c r="A12">
        <v>832</v>
      </c>
      <c r="B12" t="s">
        <v>10</v>
      </c>
      <c r="C12" s="1">
        <v>42681.775000000001</v>
      </c>
      <c r="D12" t="s">
        <v>18</v>
      </c>
      <c r="E12" t="str">
        <f t="shared" si="0"/>
        <v>s@gmail.com</v>
      </c>
      <c r="F12" t="s">
        <v>12</v>
      </c>
      <c r="G12" t="s">
        <v>18</v>
      </c>
      <c r="H12">
        <v>1</v>
      </c>
      <c r="I12" t="s">
        <v>13</v>
      </c>
      <c r="J12">
        <v>72.36</v>
      </c>
      <c r="K12" t="str">
        <f>IF(LEFT(Tabela2[[#This Row],[First Name (Shipping)]])="a","K","M")</f>
        <v>M</v>
      </c>
    </row>
    <row r="13" spans="1:11" x14ac:dyDescent="0.25">
      <c r="A13">
        <v>834</v>
      </c>
      <c r="B13" t="s">
        <v>10</v>
      </c>
      <c r="C13" s="1">
        <v>42682.43472222222</v>
      </c>
      <c r="D13" t="s">
        <v>20</v>
      </c>
      <c r="E13" t="str">
        <f t="shared" si="0"/>
        <v>Małgorzata@gmail.com</v>
      </c>
      <c r="F13" t="s">
        <v>21</v>
      </c>
      <c r="G13" t="s">
        <v>20</v>
      </c>
      <c r="H13">
        <v>1</v>
      </c>
      <c r="I13" t="s">
        <v>13</v>
      </c>
      <c r="J13">
        <v>79.900000000000006</v>
      </c>
      <c r="K13" t="str">
        <f>IF(LEFT(Tabela2[[#This Row],[First Name (Shipping)]])="a","K","M")</f>
        <v>M</v>
      </c>
    </row>
    <row r="14" spans="1:11" x14ac:dyDescent="0.25">
      <c r="A14">
        <v>835</v>
      </c>
      <c r="B14" t="s">
        <v>10</v>
      </c>
      <c r="C14" s="1">
        <v>42682.435416666667</v>
      </c>
      <c r="D14" t="s">
        <v>22</v>
      </c>
      <c r="E14" t="str">
        <f t="shared" si="0"/>
        <v>Michał@gmail.com</v>
      </c>
      <c r="F14" t="s">
        <v>23</v>
      </c>
      <c r="G14" t="s">
        <v>22</v>
      </c>
      <c r="H14">
        <v>1</v>
      </c>
      <c r="I14" t="s">
        <v>13</v>
      </c>
      <c r="J14">
        <v>79.900000000000006</v>
      </c>
      <c r="K14" t="str">
        <f>IF(LEFT(Tabela2[[#This Row],[First Name (Shipping)]])="a","K","M")</f>
        <v>M</v>
      </c>
    </row>
    <row r="15" spans="1:11" x14ac:dyDescent="0.25">
      <c r="A15">
        <v>836</v>
      </c>
      <c r="B15" t="s">
        <v>10</v>
      </c>
      <c r="C15" s="1">
        <v>42682.435416666667</v>
      </c>
      <c r="D15" t="s">
        <v>24</v>
      </c>
      <c r="E15" t="str">
        <f t="shared" si="0"/>
        <v>Ewelina@gmail.com</v>
      </c>
      <c r="F15" t="s">
        <v>25</v>
      </c>
      <c r="G15" t="s">
        <v>24</v>
      </c>
      <c r="H15">
        <v>1</v>
      </c>
      <c r="I15" t="s">
        <v>13</v>
      </c>
      <c r="J15">
        <v>79.900000000000006</v>
      </c>
      <c r="K15" t="str">
        <f>IF(LEFT(Tabela2[[#This Row],[First Name (Shipping)]])="a","K","M")</f>
        <v>M</v>
      </c>
    </row>
    <row r="16" spans="1:11" x14ac:dyDescent="0.25">
      <c r="A16">
        <v>837</v>
      </c>
      <c r="B16" t="s">
        <v>10</v>
      </c>
      <c r="C16" s="1">
        <v>42682.436111111114</v>
      </c>
      <c r="D16" t="s">
        <v>26</v>
      </c>
      <c r="E16" t="str">
        <f t="shared" si="0"/>
        <v>Agnieszka@gmail.com</v>
      </c>
      <c r="F16" t="s">
        <v>27</v>
      </c>
      <c r="G16" t="s">
        <v>26</v>
      </c>
      <c r="H16">
        <v>1</v>
      </c>
      <c r="I16" t="s">
        <v>13</v>
      </c>
      <c r="J16">
        <v>79.900000000000006</v>
      </c>
      <c r="K16" t="str">
        <f>IF(LEFT(Tabela2[[#This Row],[First Name (Shipping)]])="a","K","M")</f>
        <v>K</v>
      </c>
    </row>
    <row r="17" spans="1:11" x14ac:dyDescent="0.25">
      <c r="A17">
        <v>838</v>
      </c>
      <c r="B17" t="s">
        <v>10</v>
      </c>
      <c r="C17" s="1">
        <v>42682.436111111114</v>
      </c>
      <c r="D17" t="s">
        <v>28</v>
      </c>
      <c r="E17" t="str">
        <f t="shared" si="0"/>
        <v>Michał@gmail.com</v>
      </c>
      <c r="F17" t="s">
        <v>23</v>
      </c>
      <c r="G17" t="s">
        <v>28</v>
      </c>
      <c r="H17">
        <v>1</v>
      </c>
      <c r="I17" t="s">
        <v>13</v>
      </c>
      <c r="J17">
        <v>79.900000000000006</v>
      </c>
      <c r="K17" t="str">
        <f>IF(LEFT(Tabela2[[#This Row],[First Name (Shipping)]])="a","K","M")</f>
        <v>M</v>
      </c>
    </row>
    <row r="18" spans="1:11" x14ac:dyDescent="0.25">
      <c r="A18">
        <v>839</v>
      </c>
      <c r="B18" t="s">
        <v>10</v>
      </c>
      <c r="C18" s="1">
        <v>42682.438194444447</v>
      </c>
      <c r="D18" t="s">
        <v>29</v>
      </c>
      <c r="E18" t="str">
        <f t="shared" si="0"/>
        <v>Piotr@gmail.com</v>
      </c>
      <c r="F18" t="s">
        <v>30</v>
      </c>
      <c r="G18" t="s">
        <v>29</v>
      </c>
      <c r="H18">
        <v>1</v>
      </c>
      <c r="I18" t="s">
        <v>13</v>
      </c>
      <c r="J18">
        <v>79.900000000000006</v>
      </c>
      <c r="K18" t="str">
        <f>IF(LEFT(Tabela2[[#This Row],[First Name (Shipping)]])="a","K","M")</f>
        <v>M</v>
      </c>
    </row>
    <row r="19" spans="1:11" x14ac:dyDescent="0.25">
      <c r="A19">
        <v>840</v>
      </c>
      <c r="B19" t="s">
        <v>10</v>
      </c>
      <c r="C19" s="1">
        <v>42682.48541666667</v>
      </c>
      <c r="D19" t="s">
        <v>31</v>
      </c>
      <c r="E19" t="str">
        <f t="shared" si="0"/>
        <v>Jakub@gmail.com</v>
      </c>
      <c r="F19" t="s">
        <v>32</v>
      </c>
      <c r="G19" t="s">
        <v>31</v>
      </c>
      <c r="H19">
        <v>1</v>
      </c>
      <c r="I19" t="s">
        <v>13</v>
      </c>
      <c r="J19">
        <v>79.900000000000006</v>
      </c>
      <c r="K19" t="str">
        <f>IF(LEFT(Tabela2[[#This Row],[First Name (Shipping)]])="a","K","M")</f>
        <v>M</v>
      </c>
    </row>
    <row r="20" spans="1:11" x14ac:dyDescent="0.25">
      <c r="A20">
        <v>841</v>
      </c>
      <c r="B20" t="s">
        <v>10</v>
      </c>
      <c r="C20" s="1">
        <v>42682.438888888886</v>
      </c>
      <c r="D20" t="s">
        <v>33</v>
      </c>
      <c r="E20" t="str">
        <f t="shared" si="0"/>
        <v>Marta@gmail.com</v>
      </c>
      <c r="F20" t="s">
        <v>34</v>
      </c>
      <c r="G20" t="s">
        <v>33</v>
      </c>
      <c r="H20">
        <v>1</v>
      </c>
      <c r="I20" t="s">
        <v>13</v>
      </c>
      <c r="J20">
        <v>79.900000000000006</v>
      </c>
      <c r="K20" t="str">
        <f>IF(LEFT(Tabela2[[#This Row],[First Name (Shipping)]])="a","K","M")</f>
        <v>M</v>
      </c>
    </row>
    <row r="21" spans="1:11" x14ac:dyDescent="0.25">
      <c r="A21">
        <v>842</v>
      </c>
      <c r="B21" t="s">
        <v>10</v>
      </c>
      <c r="C21" s="1">
        <v>42682.440972222219</v>
      </c>
      <c r="D21" t="s">
        <v>35</v>
      </c>
      <c r="E21" t="str">
        <f t="shared" si="0"/>
        <v>Katarzyna@gmail.com</v>
      </c>
      <c r="F21" t="s">
        <v>36</v>
      </c>
      <c r="G21" t="s">
        <v>35</v>
      </c>
      <c r="H21">
        <v>1</v>
      </c>
      <c r="I21" t="s">
        <v>13</v>
      </c>
      <c r="J21">
        <v>79.900000000000006</v>
      </c>
      <c r="K21" t="str">
        <f>IF(LEFT(Tabela2[[#This Row],[First Name (Shipping)]])="a","K","M")</f>
        <v>M</v>
      </c>
    </row>
    <row r="22" spans="1:11" x14ac:dyDescent="0.25">
      <c r="A22">
        <v>843</v>
      </c>
      <c r="B22" t="s">
        <v>10</v>
      </c>
      <c r="C22" s="1">
        <v>42682.442361111112</v>
      </c>
      <c r="D22" t="s">
        <v>37</v>
      </c>
      <c r="E22" t="str">
        <f t="shared" si="0"/>
        <v>Agnieszka@gmail.com</v>
      </c>
      <c r="F22" t="s">
        <v>27</v>
      </c>
      <c r="G22" t="s">
        <v>37</v>
      </c>
      <c r="H22">
        <v>1</v>
      </c>
      <c r="I22" t="s">
        <v>13</v>
      </c>
      <c r="J22">
        <v>79.900000000000006</v>
      </c>
      <c r="K22" t="str">
        <f>IF(LEFT(Tabela2[[#This Row],[First Name (Shipping)]])="a","K","M")</f>
        <v>K</v>
      </c>
    </row>
    <row r="23" spans="1:11" x14ac:dyDescent="0.25">
      <c r="A23">
        <v>844</v>
      </c>
      <c r="B23" t="s">
        <v>10</v>
      </c>
      <c r="C23" s="1">
        <v>42682.442361111112</v>
      </c>
      <c r="D23" t="s">
        <v>38</v>
      </c>
      <c r="E23" t="str">
        <f t="shared" si="0"/>
        <v>Marcin@gmail.com</v>
      </c>
      <c r="F23" t="s">
        <v>39</v>
      </c>
      <c r="G23" t="s">
        <v>38</v>
      </c>
      <c r="H23">
        <v>1</v>
      </c>
      <c r="I23" t="s">
        <v>13</v>
      </c>
      <c r="J23">
        <v>79.900000000000006</v>
      </c>
      <c r="K23" t="str">
        <f>IF(LEFT(Tabela2[[#This Row],[First Name (Shipping)]])="a","K","M")</f>
        <v>M</v>
      </c>
    </row>
    <row r="24" spans="1:11" x14ac:dyDescent="0.25">
      <c r="A24">
        <v>845</v>
      </c>
      <c r="B24" t="s">
        <v>10</v>
      </c>
      <c r="C24" s="1">
        <v>42682.442361111112</v>
      </c>
      <c r="D24" t="s">
        <v>40</v>
      </c>
      <c r="E24" t="str">
        <f t="shared" si="0"/>
        <v>Agnieszka@gmail.com</v>
      </c>
      <c r="F24" t="s">
        <v>27</v>
      </c>
      <c r="G24" t="s">
        <v>40</v>
      </c>
      <c r="H24">
        <v>1</v>
      </c>
      <c r="I24" t="s">
        <v>13</v>
      </c>
      <c r="J24">
        <v>79.900000000000006</v>
      </c>
      <c r="K24" t="str">
        <f>IF(LEFT(Tabela2[[#This Row],[First Name (Shipping)]])="a","K","M")</f>
        <v>K</v>
      </c>
    </row>
    <row r="25" spans="1:11" x14ac:dyDescent="0.25">
      <c r="A25">
        <v>846</v>
      </c>
      <c r="B25" t="s">
        <v>10</v>
      </c>
      <c r="C25" s="1">
        <v>42682.443055555559</v>
      </c>
      <c r="D25" t="s">
        <v>41</v>
      </c>
      <c r="E25" t="str">
        <f t="shared" si="0"/>
        <v>Damian@gmail.com</v>
      </c>
      <c r="F25" t="s">
        <v>42</v>
      </c>
      <c r="G25" t="s">
        <v>41</v>
      </c>
      <c r="H25">
        <v>1</v>
      </c>
      <c r="I25" t="s">
        <v>13</v>
      </c>
      <c r="J25">
        <v>79.900000000000006</v>
      </c>
      <c r="K25" t="str">
        <f>IF(LEFT(Tabela2[[#This Row],[First Name (Shipping)]])="a","K","M")</f>
        <v>M</v>
      </c>
    </row>
    <row r="26" spans="1:11" x14ac:dyDescent="0.25">
      <c r="A26">
        <v>847</v>
      </c>
      <c r="B26" t="s">
        <v>10</v>
      </c>
      <c r="C26" s="1">
        <v>42682.443749999999</v>
      </c>
      <c r="D26" t="s">
        <v>43</v>
      </c>
      <c r="E26" t="str">
        <f t="shared" si="0"/>
        <v>Anna@gmail.com</v>
      </c>
      <c r="F26" t="s">
        <v>44</v>
      </c>
      <c r="G26" t="s">
        <v>43</v>
      </c>
      <c r="H26">
        <v>1</v>
      </c>
      <c r="I26" t="s">
        <v>13</v>
      </c>
      <c r="J26">
        <v>79.900000000000006</v>
      </c>
      <c r="K26" t="str">
        <f>IF(LEFT(Tabela2[[#This Row],[First Name (Shipping)]])="a","K","M")</f>
        <v>K</v>
      </c>
    </row>
    <row r="27" spans="1:11" x14ac:dyDescent="0.25">
      <c r="A27">
        <v>848</v>
      </c>
      <c r="B27" t="s">
        <v>10</v>
      </c>
      <c r="C27" s="1">
        <v>42682.445138888892</v>
      </c>
      <c r="D27" t="s">
        <v>45</v>
      </c>
      <c r="E27" t="str">
        <f t="shared" si="0"/>
        <v>Bartek@gmail.com</v>
      </c>
      <c r="F27" t="s">
        <v>46</v>
      </c>
      <c r="G27" t="s">
        <v>45</v>
      </c>
      <c r="H27">
        <v>1</v>
      </c>
      <c r="I27" t="s">
        <v>13</v>
      </c>
      <c r="J27">
        <v>79.900000000000006</v>
      </c>
      <c r="K27" t="str">
        <f>IF(LEFT(Tabela2[[#This Row],[First Name (Shipping)]])="a","K","M")</f>
        <v>M</v>
      </c>
    </row>
    <row r="28" spans="1:11" x14ac:dyDescent="0.25">
      <c r="A28">
        <v>849</v>
      </c>
      <c r="B28" t="s">
        <v>10</v>
      </c>
      <c r="C28" s="1">
        <v>42682.445138888892</v>
      </c>
      <c r="D28" t="s">
        <v>47</v>
      </c>
      <c r="E28" t="str">
        <f t="shared" si="0"/>
        <v>Małgorzata@gmail.com</v>
      </c>
      <c r="F28" t="s">
        <v>21</v>
      </c>
      <c r="G28" t="s">
        <v>47</v>
      </c>
      <c r="H28">
        <v>1</v>
      </c>
      <c r="I28" t="s">
        <v>13</v>
      </c>
      <c r="J28">
        <v>79.900000000000006</v>
      </c>
      <c r="K28" t="str">
        <f>IF(LEFT(Tabela2[[#This Row],[First Name (Shipping)]])="a","K","M")</f>
        <v>M</v>
      </c>
    </row>
    <row r="29" spans="1:11" x14ac:dyDescent="0.25">
      <c r="A29">
        <v>850</v>
      </c>
      <c r="B29" t="s">
        <v>10</v>
      </c>
      <c r="C29" s="1">
        <v>42682.445833333331</v>
      </c>
      <c r="D29" t="s">
        <v>48</v>
      </c>
      <c r="E29" t="str">
        <f t="shared" si="0"/>
        <v>Małgorzata@gmail.com</v>
      </c>
      <c r="F29" t="s">
        <v>21</v>
      </c>
      <c r="G29" t="s">
        <v>48</v>
      </c>
      <c r="H29">
        <v>1</v>
      </c>
      <c r="I29" t="s">
        <v>13</v>
      </c>
      <c r="J29">
        <v>79.900000000000006</v>
      </c>
      <c r="K29" t="str">
        <f>IF(LEFT(Tabela2[[#This Row],[First Name (Shipping)]])="a","K","M")</f>
        <v>M</v>
      </c>
    </row>
    <row r="30" spans="1:11" x14ac:dyDescent="0.25">
      <c r="A30">
        <v>851</v>
      </c>
      <c r="B30" t="s">
        <v>10</v>
      </c>
      <c r="C30" s="1">
        <v>42682.445833333331</v>
      </c>
      <c r="D30" t="s">
        <v>49</v>
      </c>
      <c r="E30" t="str">
        <f t="shared" si="0"/>
        <v>Karolina@gmail.com</v>
      </c>
      <c r="F30" t="s">
        <v>50</v>
      </c>
      <c r="G30" t="s">
        <v>49</v>
      </c>
      <c r="H30">
        <v>1</v>
      </c>
      <c r="I30" t="s">
        <v>13</v>
      </c>
      <c r="J30">
        <v>79.900000000000006</v>
      </c>
      <c r="K30" t="str">
        <f>IF(LEFT(Tabela2[[#This Row],[First Name (Shipping)]])="a","K","M")</f>
        <v>M</v>
      </c>
    </row>
    <row r="31" spans="1:11" x14ac:dyDescent="0.25">
      <c r="A31">
        <v>852</v>
      </c>
      <c r="B31" t="s">
        <v>10</v>
      </c>
      <c r="C31" s="1">
        <v>42682.447222222225</v>
      </c>
      <c r="D31" t="s">
        <v>51</v>
      </c>
      <c r="E31" t="str">
        <f t="shared" si="0"/>
        <v>Anna@gmail.com</v>
      </c>
      <c r="F31" t="s">
        <v>44</v>
      </c>
      <c r="G31" t="s">
        <v>51</v>
      </c>
      <c r="H31">
        <v>1</v>
      </c>
      <c r="I31" t="s">
        <v>13</v>
      </c>
      <c r="J31">
        <v>79.900000000000006</v>
      </c>
      <c r="K31" t="str">
        <f>IF(LEFT(Tabela2[[#This Row],[First Name (Shipping)]])="a","K","M")</f>
        <v>K</v>
      </c>
    </row>
    <row r="32" spans="1:11" x14ac:dyDescent="0.25">
      <c r="A32">
        <v>853</v>
      </c>
      <c r="B32" t="s">
        <v>15</v>
      </c>
      <c r="C32" s="1">
        <v>42682.527083333334</v>
      </c>
      <c r="D32" t="s">
        <v>52</v>
      </c>
      <c r="E32" t="str">
        <f t="shared" si="0"/>
        <v>Joanna@gmail.com</v>
      </c>
      <c r="F32" t="s">
        <v>53</v>
      </c>
      <c r="G32" t="s">
        <v>52</v>
      </c>
      <c r="H32">
        <v>1</v>
      </c>
      <c r="I32" t="s">
        <v>13</v>
      </c>
      <c r="J32">
        <v>79.900000000000006</v>
      </c>
      <c r="K32" t="str">
        <f>IF(LEFT(Tabela2[[#This Row],[First Name (Shipping)]])="a","K","M")</f>
        <v>M</v>
      </c>
    </row>
    <row r="33" spans="1:11" x14ac:dyDescent="0.25">
      <c r="A33">
        <v>854</v>
      </c>
      <c r="B33" t="s">
        <v>10</v>
      </c>
      <c r="C33" s="1">
        <v>42682.447222222225</v>
      </c>
      <c r="D33" t="s">
        <v>54</v>
      </c>
      <c r="E33" t="str">
        <f t="shared" si="0"/>
        <v>JUSTYNA@gmail.com</v>
      </c>
      <c r="F33" t="s">
        <v>55</v>
      </c>
      <c r="G33" t="s">
        <v>54</v>
      </c>
      <c r="H33">
        <v>1</v>
      </c>
      <c r="I33" t="s">
        <v>13</v>
      </c>
      <c r="J33">
        <v>79.900000000000006</v>
      </c>
      <c r="K33" t="str">
        <f>IF(LEFT(Tabela2[[#This Row],[First Name (Shipping)]])="a","K","M")</f>
        <v>M</v>
      </c>
    </row>
    <row r="34" spans="1:11" x14ac:dyDescent="0.25">
      <c r="A34">
        <v>855</v>
      </c>
      <c r="B34" t="s">
        <v>10</v>
      </c>
      <c r="C34" s="1">
        <v>42682.448611111111</v>
      </c>
      <c r="D34" t="s">
        <v>56</v>
      </c>
      <c r="E34" t="str">
        <f t="shared" si="0"/>
        <v>Agnieszka@gmail.com</v>
      </c>
      <c r="F34" t="s">
        <v>27</v>
      </c>
      <c r="G34" t="s">
        <v>56</v>
      </c>
      <c r="H34">
        <v>1</v>
      </c>
      <c r="I34" t="s">
        <v>13</v>
      </c>
      <c r="J34">
        <v>79.900000000000006</v>
      </c>
      <c r="K34" t="str">
        <f>IF(LEFT(Tabela2[[#This Row],[First Name (Shipping)]])="a","K","M")</f>
        <v>K</v>
      </c>
    </row>
    <row r="35" spans="1:11" x14ac:dyDescent="0.25">
      <c r="A35">
        <v>856</v>
      </c>
      <c r="B35" t="s">
        <v>15</v>
      </c>
      <c r="C35" s="1">
        <v>42682.527083333334</v>
      </c>
      <c r="D35" t="s">
        <v>52</v>
      </c>
      <c r="E35" t="str">
        <f t="shared" si="0"/>
        <v>Joanna@gmail.com</v>
      </c>
      <c r="F35" t="s">
        <v>53</v>
      </c>
      <c r="G35" t="s">
        <v>52</v>
      </c>
      <c r="H35">
        <v>1</v>
      </c>
      <c r="I35" t="s">
        <v>13</v>
      </c>
      <c r="J35">
        <v>79.900000000000006</v>
      </c>
      <c r="K35" t="str">
        <f>IF(LEFT(Tabela2[[#This Row],[First Name (Shipping)]])="a","K","M")</f>
        <v>M</v>
      </c>
    </row>
    <row r="36" spans="1:11" x14ac:dyDescent="0.25">
      <c r="A36">
        <v>857</v>
      </c>
      <c r="B36" t="s">
        <v>10</v>
      </c>
      <c r="C36" s="1">
        <v>42682.448611111111</v>
      </c>
      <c r="D36" t="s">
        <v>57</v>
      </c>
      <c r="E36" t="str">
        <f t="shared" si="0"/>
        <v>KATARZYNA@gmail.com</v>
      </c>
      <c r="F36" t="s">
        <v>58</v>
      </c>
      <c r="G36" t="s">
        <v>57</v>
      </c>
      <c r="H36">
        <v>1</v>
      </c>
      <c r="I36" t="s">
        <v>13</v>
      </c>
      <c r="J36">
        <v>79.900000000000006</v>
      </c>
      <c r="K36" t="str">
        <f>IF(LEFT(Tabela2[[#This Row],[First Name (Shipping)]])="a","K","M")</f>
        <v>M</v>
      </c>
    </row>
    <row r="37" spans="1:11" x14ac:dyDescent="0.25">
      <c r="A37">
        <v>858</v>
      </c>
      <c r="B37" t="s">
        <v>10</v>
      </c>
      <c r="C37" s="1">
        <v>42682.450694444444</v>
      </c>
      <c r="D37" t="s">
        <v>59</v>
      </c>
      <c r="E37" t="str">
        <f t="shared" si="0"/>
        <v>Magdalena@gmail.com</v>
      </c>
      <c r="F37" t="s">
        <v>60</v>
      </c>
      <c r="G37" t="s">
        <v>59</v>
      </c>
      <c r="H37">
        <v>1</v>
      </c>
      <c r="I37" t="s">
        <v>13</v>
      </c>
      <c r="J37">
        <v>79.900000000000006</v>
      </c>
      <c r="K37" t="str">
        <f>IF(LEFT(Tabela2[[#This Row],[First Name (Shipping)]])="a","K","M")</f>
        <v>M</v>
      </c>
    </row>
    <row r="38" spans="1:11" x14ac:dyDescent="0.25">
      <c r="A38">
        <v>859</v>
      </c>
      <c r="B38" t="s">
        <v>10</v>
      </c>
      <c r="C38" s="1">
        <v>42682.452777777777</v>
      </c>
      <c r="D38" t="s">
        <v>61</v>
      </c>
      <c r="E38" t="str">
        <f t="shared" si="0"/>
        <v>Paulina@gmail.com</v>
      </c>
      <c r="F38" t="s">
        <v>62</v>
      </c>
      <c r="G38" t="s">
        <v>61</v>
      </c>
      <c r="H38">
        <v>1</v>
      </c>
      <c r="I38" t="s">
        <v>13</v>
      </c>
      <c r="J38">
        <v>79.900000000000006</v>
      </c>
      <c r="K38" t="str">
        <f>IF(LEFT(Tabela2[[#This Row],[First Name (Shipping)]])="a","K","M")</f>
        <v>M</v>
      </c>
    </row>
    <row r="39" spans="1:11" x14ac:dyDescent="0.25">
      <c r="A39">
        <v>860</v>
      </c>
      <c r="B39" t="s">
        <v>10</v>
      </c>
      <c r="C39" s="1">
        <v>42682.453472222223</v>
      </c>
      <c r="D39" t="s">
        <v>63</v>
      </c>
      <c r="E39" t="str">
        <f t="shared" si="0"/>
        <v>Grzegorz@gmail.com</v>
      </c>
      <c r="F39" t="s">
        <v>64</v>
      </c>
      <c r="G39" t="s">
        <v>63</v>
      </c>
      <c r="H39">
        <v>1</v>
      </c>
      <c r="I39" t="s">
        <v>13</v>
      </c>
      <c r="J39">
        <v>79.900000000000006</v>
      </c>
      <c r="K39" t="str">
        <f>IF(LEFT(Tabela2[[#This Row],[First Name (Shipping)]])="a","K","M")</f>
        <v>M</v>
      </c>
    </row>
    <row r="40" spans="1:11" x14ac:dyDescent="0.25">
      <c r="A40">
        <v>861</v>
      </c>
      <c r="B40" t="s">
        <v>10</v>
      </c>
      <c r="C40" s="1">
        <v>42682.45416666667</v>
      </c>
      <c r="D40" t="s">
        <v>65</v>
      </c>
      <c r="E40" t="str">
        <f t="shared" si="0"/>
        <v>Katarzyna@gmail.com</v>
      </c>
      <c r="F40" t="s">
        <v>36</v>
      </c>
      <c r="G40" t="s">
        <v>65</v>
      </c>
      <c r="H40">
        <v>1</v>
      </c>
      <c r="I40" t="s">
        <v>13</v>
      </c>
      <c r="J40">
        <v>79.900000000000006</v>
      </c>
      <c r="K40" t="str">
        <f>IF(LEFT(Tabela2[[#This Row],[First Name (Shipping)]])="a","K","M")</f>
        <v>M</v>
      </c>
    </row>
    <row r="41" spans="1:11" x14ac:dyDescent="0.25">
      <c r="A41">
        <v>862</v>
      </c>
      <c r="B41" t="s">
        <v>15</v>
      </c>
      <c r="C41" s="1">
        <v>42682.527083333334</v>
      </c>
      <c r="D41" t="s">
        <v>52</v>
      </c>
      <c r="E41" t="str">
        <f t="shared" si="0"/>
        <v>Joanna@gmail.com</v>
      </c>
      <c r="F41" t="s">
        <v>53</v>
      </c>
      <c r="G41" t="s">
        <v>52</v>
      </c>
      <c r="H41">
        <v>1</v>
      </c>
      <c r="I41" t="s">
        <v>13</v>
      </c>
      <c r="J41">
        <v>79.900000000000006</v>
      </c>
      <c r="K41" t="str">
        <f>IF(LEFT(Tabela2[[#This Row],[First Name (Shipping)]])="a","K","M")</f>
        <v>M</v>
      </c>
    </row>
    <row r="42" spans="1:11" x14ac:dyDescent="0.25">
      <c r="A42">
        <v>863</v>
      </c>
      <c r="B42" t="s">
        <v>15</v>
      </c>
      <c r="C42" s="1">
        <v>42682.459722222222</v>
      </c>
      <c r="D42" t="s">
        <v>52</v>
      </c>
      <c r="E42" t="str">
        <f t="shared" si="0"/>
        <v>Joanna@gmail.com</v>
      </c>
      <c r="F42" t="s">
        <v>53</v>
      </c>
      <c r="G42" t="s">
        <v>52</v>
      </c>
      <c r="H42">
        <v>1</v>
      </c>
      <c r="I42" t="s">
        <v>13</v>
      </c>
      <c r="J42">
        <v>79.900000000000006</v>
      </c>
      <c r="K42" t="str">
        <f>IF(LEFT(Tabela2[[#This Row],[First Name (Shipping)]])="a","K","M")</f>
        <v>M</v>
      </c>
    </row>
    <row r="43" spans="1:11" x14ac:dyDescent="0.25">
      <c r="A43">
        <v>864</v>
      </c>
      <c r="B43" t="s">
        <v>10</v>
      </c>
      <c r="C43" s="1">
        <v>42682.459722222222</v>
      </c>
      <c r="D43" t="s">
        <v>66</v>
      </c>
      <c r="E43" t="str">
        <f t="shared" si="0"/>
        <v>Adam@gmail.com</v>
      </c>
      <c r="F43" t="s">
        <v>67</v>
      </c>
      <c r="G43" t="s">
        <v>66</v>
      </c>
      <c r="H43">
        <v>1</v>
      </c>
      <c r="I43" t="s">
        <v>13</v>
      </c>
      <c r="J43">
        <v>79.900000000000006</v>
      </c>
      <c r="K43" t="str">
        <f>IF(LEFT(Tabela2[[#This Row],[First Name (Shipping)]])="a","K","M")</f>
        <v>K</v>
      </c>
    </row>
    <row r="44" spans="1:11" x14ac:dyDescent="0.25">
      <c r="A44">
        <v>865</v>
      </c>
      <c r="B44" t="s">
        <v>10</v>
      </c>
      <c r="C44" s="1">
        <v>42682.458333333336</v>
      </c>
      <c r="D44" t="s">
        <v>68</v>
      </c>
      <c r="E44" t="str">
        <f t="shared" si="0"/>
        <v>Iwona@gmail.com</v>
      </c>
      <c r="F44" t="s">
        <v>69</v>
      </c>
      <c r="G44" t="s">
        <v>68</v>
      </c>
      <c r="H44">
        <v>1</v>
      </c>
      <c r="I44" t="s">
        <v>13</v>
      </c>
      <c r="J44">
        <v>79.900000000000006</v>
      </c>
      <c r="K44" t="str">
        <f>IF(LEFT(Tabela2[[#This Row],[First Name (Shipping)]])="a","K","M")</f>
        <v>M</v>
      </c>
    </row>
    <row r="45" spans="1:11" x14ac:dyDescent="0.25">
      <c r="A45">
        <v>866</v>
      </c>
      <c r="B45" t="s">
        <v>10</v>
      </c>
      <c r="C45" s="1">
        <v>42682.460416666669</v>
      </c>
      <c r="D45" t="s">
        <v>70</v>
      </c>
      <c r="E45" t="str">
        <f t="shared" si="0"/>
        <v>Robert@gmail.com</v>
      </c>
      <c r="F45" t="s">
        <v>71</v>
      </c>
      <c r="G45" t="s">
        <v>70</v>
      </c>
      <c r="H45">
        <v>1</v>
      </c>
      <c r="I45" t="s">
        <v>13</v>
      </c>
      <c r="J45">
        <v>79.900000000000006</v>
      </c>
      <c r="K45" t="str">
        <f>IF(LEFT(Tabela2[[#This Row],[First Name (Shipping)]])="a","K","M")</f>
        <v>M</v>
      </c>
    </row>
    <row r="46" spans="1:11" x14ac:dyDescent="0.25">
      <c r="A46">
        <v>867</v>
      </c>
      <c r="B46" t="s">
        <v>10</v>
      </c>
      <c r="C46" s="1">
        <v>42682.461111111108</v>
      </c>
      <c r="D46" t="s">
        <v>72</v>
      </c>
      <c r="E46" t="str">
        <f t="shared" si="0"/>
        <v>Robert@gmail.com</v>
      </c>
      <c r="F46" t="s">
        <v>71</v>
      </c>
      <c r="G46" t="s">
        <v>72</v>
      </c>
      <c r="H46">
        <v>1</v>
      </c>
      <c r="I46" t="s">
        <v>13</v>
      </c>
      <c r="J46">
        <v>79.900000000000006</v>
      </c>
      <c r="K46" t="str">
        <f>IF(LEFT(Tabela2[[#This Row],[First Name (Shipping)]])="a","K","M")</f>
        <v>M</v>
      </c>
    </row>
    <row r="47" spans="1:11" x14ac:dyDescent="0.25">
      <c r="A47">
        <v>868</v>
      </c>
      <c r="B47" t="s">
        <v>10</v>
      </c>
      <c r="C47" s="1">
        <v>42682.464583333334</v>
      </c>
      <c r="D47" t="s">
        <v>73</v>
      </c>
      <c r="E47" t="str">
        <f t="shared" si="0"/>
        <v>Monika@gmail.com</v>
      </c>
      <c r="F47" t="s">
        <v>74</v>
      </c>
      <c r="G47" t="s">
        <v>73</v>
      </c>
      <c r="H47">
        <v>1</v>
      </c>
      <c r="I47" t="s">
        <v>13</v>
      </c>
      <c r="J47">
        <v>79.900000000000006</v>
      </c>
      <c r="K47" t="str">
        <f>IF(LEFT(Tabela2[[#This Row],[First Name (Shipping)]])="a","K","M")</f>
        <v>M</v>
      </c>
    </row>
    <row r="48" spans="1:11" x14ac:dyDescent="0.25">
      <c r="A48">
        <v>869</v>
      </c>
      <c r="B48" t="s">
        <v>10</v>
      </c>
      <c r="C48" s="1">
        <v>42682.464583333334</v>
      </c>
      <c r="D48" t="s">
        <v>75</v>
      </c>
      <c r="E48" t="str">
        <f t="shared" si="0"/>
        <v>Anna@gmail.com</v>
      </c>
      <c r="F48" t="s">
        <v>44</v>
      </c>
      <c r="G48" t="s">
        <v>75</v>
      </c>
      <c r="H48">
        <v>1</v>
      </c>
      <c r="I48" t="s">
        <v>13</v>
      </c>
      <c r="J48">
        <v>79.900000000000006</v>
      </c>
      <c r="K48" t="str">
        <f>IF(LEFT(Tabela2[[#This Row],[First Name (Shipping)]])="a","K","M")</f>
        <v>K</v>
      </c>
    </row>
    <row r="49" spans="1:11" x14ac:dyDescent="0.25">
      <c r="A49">
        <v>870</v>
      </c>
      <c r="B49" t="s">
        <v>10</v>
      </c>
      <c r="C49" s="1">
        <v>42682.527083333334</v>
      </c>
      <c r="D49" t="s">
        <v>76</v>
      </c>
      <c r="E49" t="str">
        <f t="shared" si="0"/>
        <v>Joanna@gmail.com</v>
      </c>
      <c r="F49" t="s">
        <v>53</v>
      </c>
      <c r="G49" t="s">
        <v>76</v>
      </c>
      <c r="H49">
        <v>1</v>
      </c>
      <c r="I49" t="s">
        <v>13</v>
      </c>
      <c r="J49">
        <v>79.900000000000006</v>
      </c>
      <c r="K49" t="str">
        <f>IF(LEFT(Tabela2[[#This Row],[First Name (Shipping)]])="a","K","M")</f>
        <v>M</v>
      </c>
    </row>
    <row r="50" spans="1:11" x14ac:dyDescent="0.25">
      <c r="A50">
        <v>871</v>
      </c>
      <c r="B50" t="s">
        <v>10</v>
      </c>
      <c r="C50" s="1">
        <v>42682.47152777778</v>
      </c>
      <c r="D50" t="s">
        <v>77</v>
      </c>
      <c r="E50" t="str">
        <f t="shared" si="0"/>
        <v>Emil@gmail.com</v>
      </c>
      <c r="F50" t="s">
        <v>78</v>
      </c>
      <c r="G50" t="s">
        <v>77</v>
      </c>
      <c r="H50">
        <v>1</v>
      </c>
      <c r="I50" t="s">
        <v>13</v>
      </c>
      <c r="J50">
        <v>79.900000000000006</v>
      </c>
      <c r="K50" t="str">
        <f>IF(LEFT(Tabela2[[#This Row],[First Name (Shipping)]])="a","K","M")</f>
        <v>M</v>
      </c>
    </row>
    <row r="51" spans="1:11" x14ac:dyDescent="0.25">
      <c r="A51">
        <v>872</v>
      </c>
      <c r="B51" t="s">
        <v>10</v>
      </c>
      <c r="C51" s="1">
        <v>42682.47152777778</v>
      </c>
      <c r="D51" t="s">
        <v>79</v>
      </c>
      <c r="E51" t="str">
        <f t="shared" si="0"/>
        <v>Kamil@gmail.com</v>
      </c>
      <c r="F51" t="s">
        <v>80</v>
      </c>
      <c r="G51" t="s">
        <v>79</v>
      </c>
      <c r="H51">
        <v>1</v>
      </c>
      <c r="I51" t="s">
        <v>13</v>
      </c>
      <c r="J51">
        <v>79.900000000000006</v>
      </c>
      <c r="K51" t="str">
        <f>IF(LEFT(Tabela2[[#This Row],[First Name (Shipping)]])="a","K","M")</f>
        <v>M</v>
      </c>
    </row>
    <row r="52" spans="1:11" x14ac:dyDescent="0.25">
      <c r="A52">
        <v>873</v>
      </c>
      <c r="B52" t="s">
        <v>10</v>
      </c>
      <c r="C52" s="1">
        <v>42682.476388888892</v>
      </c>
      <c r="D52" t="s">
        <v>81</v>
      </c>
      <c r="E52" t="str">
        <f t="shared" si="0"/>
        <v>Katarzyna@gmail.com</v>
      </c>
      <c r="F52" t="s">
        <v>36</v>
      </c>
      <c r="G52" t="s">
        <v>81</v>
      </c>
      <c r="H52">
        <v>1</v>
      </c>
      <c r="I52" t="s">
        <v>13</v>
      </c>
      <c r="J52">
        <v>79.900000000000006</v>
      </c>
      <c r="K52" t="str">
        <f>IF(LEFT(Tabela2[[#This Row],[First Name (Shipping)]])="a","K","M")</f>
        <v>M</v>
      </c>
    </row>
    <row r="53" spans="1:11" x14ac:dyDescent="0.25">
      <c r="A53">
        <v>874</v>
      </c>
      <c r="B53" t="s">
        <v>10</v>
      </c>
      <c r="C53" s="1">
        <v>42682.479861111111</v>
      </c>
      <c r="D53" t="s">
        <v>82</v>
      </c>
      <c r="E53" t="str">
        <f t="shared" si="0"/>
        <v>Katarzyna@gmail.com</v>
      </c>
      <c r="F53" t="s">
        <v>36</v>
      </c>
      <c r="G53" t="s">
        <v>82</v>
      </c>
      <c r="H53">
        <v>1</v>
      </c>
      <c r="I53" t="s">
        <v>13</v>
      </c>
      <c r="J53">
        <v>79.900000000000006</v>
      </c>
      <c r="K53" t="str">
        <f>IF(LEFT(Tabela2[[#This Row],[First Name (Shipping)]])="a","K","M")</f>
        <v>M</v>
      </c>
    </row>
    <row r="54" spans="1:11" x14ac:dyDescent="0.25">
      <c r="A54">
        <v>875</v>
      </c>
      <c r="B54" t="s">
        <v>10</v>
      </c>
      <c r="C54" s="1">
        <v>42682.480555555558</v>
      </c>
      <c r="D54" t="s">
        <v>83</v>
      </c>
      <c r="E54" t="str">
        <f t="shared" si="0"/>
        <v>Emilia@gmail.com</v>
      </c>
      <c r="F54" t="s">
        <v>84</v>
      </c>
      <c r="G54" t="s">
        <v>83</v>
      </c>
      <c r="H54">
        <v>1</v>
      </c>
      <c r="I54" t="s">
        <v>13</v>
      </c>
      <c r="J54">
        <v>79.900000000000006</v>
      </c>
      <c r="K54" t="str">
        <f>IF(LEFT(Tabela2[[#This Row],[First Name (Shipping)]])="a","K","M")</f>
        <v>M</v>
      </c>
    </row>
    <row r="55" spans="1:11" x14ac:dyDescent="0.25">
      <c r="A55">
        <v>876</v>
      </c>
      <c r="B55" t="s">
        <v>10</v>
      </c>
      <c r="C55" s="1">
        <v>42682.484722222223</v>
      </c>
      <c r="D55" t="s">
        <v>85</v>
      </c>
      <c r="E55" t="str">
        <f t="shared" si="0"/>
        <v>Karolina@gmail.com</v>
      </c>
      <c r="F55" t="s">
        <v>50</v>
      </c>
      <c r="G55" t="s">
        <v>85</v>
      </c>
      <c r="H55">
        <v>1</v>
      </c>
      <c r="I55" t="s">
        <v>13</v>
      </c>
      <c r="J55">
        <v>79.900000000000006</v>
      </c>
      <c r="K55" t="str">
        <f>IF(LEFT(Tabela2[[#This Row],[First Name (Shipping)]])="a","K","M")</f>
        <v>M</v>
      </c>
    </row>
    <row r="56" spans="1:11" x14ac:dyDescent="0.25">
      <c r="A56">
        <v>877</v>
      </c>
      <c r="B56" t="s">
        <v>10</v>
      </c>
      <c r="C56" s="1">
        <v>42682.568749999999</v>
      </c>
      <c r="D56" t="s">
        <v>86</v>
      </c>
      <c r="E56" t="str">
        <f t="shared" si="0"/>
        <v>Rafał@gmail.com</v>
      </c>
      <c r="F56" t="s">
        <v>87</v>
      </c>
      <c r="G56" t="s">
        <v>86</v>
      </c>
      <c r="H56">
        <v>1</v>
      </c>
      <c r="I56" t="s">
        <v>13</v>
      </c>
      <c r="J56">
        <v>79.900000000000006</v>
      </c>
      <c r="K56" t="str">
        <f>IF(LEFT(Tabela2[[#This Row],[First Name (Shipping)]])="a","K","M")</f>
        <v>M</v>
      </c>
    </row>
    <row r="57" spans="1:11" x14ac:dyDescent="0.25">
      <c r="A57">
        <v>878</v>
      </c>
      <c r="B57" t="s">
        <v>10</v>
      </c>
      <c r="C57" s="1">
        <v>42682.493750000001</v>
      </c>
      <c r="D57" t="s">
        <v>88</v>
      </c>
      <c r="E57" t="str">
        <f t="shared" si="0"/>
        <v>Irena@gmail.com</v>
      </c>
      <c r="F57" t="s">
        <v>89</v>
      </c>
      <c r="G57" t="s">
        <v>88</v>
      </c>
      <c r="H57">
        <v>1</v>
      </c>
      <c r="I57" t="s">
        <v>13</v>
      </c>
      <c r="J57">
        <v>79.900000000000006</v>
      </c>
      <c r="K57" t="str">
        <f>IF(LEFT(Tabela2[[#This Row],[First Name (Shipping)]])="a","K","M")</f>
        <v>M</v>
      </c>
    </row>
    <row r="58" spans="1:11" hidden="1" x14ac:dyDescent="0.25">
      <c r="A58">
        <v>879</v>
      </c>
      <c r="B58" t="s">
        <v>10</v>
      </c>
      <c r="C58" s="1">
        <v>42682.49722222222</v>
      </c>
      <c r="D58">
        <v>-5</v>
      </c>
      <c r="E58" t="str">
        <f t="shared" si="0"/>
        <v>Konrad@gmail.com</v>
      </c>
      <c r="F58" t="s">
        <v>90</v>
      </c>
      <c r="G58">
        <v>-5</v>
      </c>
      <c r="H58">
        <v>1</v>
      </c>
      <c r="I58" t="s">
        <v>13</v>
      </c>
      <c r="J58">
        <v>79.900000000000006</v>
      </c>
      <c r="K58" t="str">
        <f>IF(LEFT(Tabela2[[#This Row],[First Name (Shipping)]])="a","K","M")</f>
        <v>M</v>
      </c>
    </row>
    <row r="59" spans="1:11" x14ac:dyDescent="0.25">
      <c r="A59">
        <v>880</v>
      </c>
      <c r="B59" t="s">
        <v>15</v>
      </c>
      <c r="C59" s="1">
        <v>42682.568749999999</v>
      </c>
      <c r="D59" t="s">
        <v>91</v>
      </c>
      <c r="E59" t="str">
        <f t="shared" si="0"/>
        <v>Paulina@gmail.com</v>
      </c>
      <c r="F59" t="s">
        <v>62</v>
      </c>
      <c r="G59" t="s">
        <v>91</v>
      </c>
      <c r="H59">
        <v>1</v>
      </c>
      <c r="I59" t="s">
        <v>13</v>
      </c>
      <c r="J59">
        <v>79.900000000000006</v>
      </c>
      <c r="K59" t="str">
        <f>IF(LEFT(Tabela2[[#This Row],[First Name (Shipping)]])="a","K","M")</f>
        <v>M</v>
      </c>
    </row>
    <row r="60" spans="1:11" x14ac:dyDescent="0.25">
      <c r="A60">
        <v>881</v>
      </c>
      <c r="B60" t="s">
        <v>10</v>
      </c>
      <c r="C60" s="1">
        <v>42682.504166666666</v>
      </c>
      <c r="D60" t="s">
        <v>92</v>
      </c>
      <c r="E60" t="str">
        <f t="shared" si="0"/>
        <v>Krzysztof@gmail.com</v>
      </c>
      <c r="F60" t="s">
        <v>93</v>
      </c>
      <c r="G60" t="s">
        <v>92</v>
      </c>
      <c r="H60">
        <v>1</v>
      </c>
      <c r="I60" t="s">
        <v>13</v>
      </c>
      <c r="J60">
        <v>79.900000000000006</v>
      </c>
      <c r="K60" t="str">
        <f>IF(LEFT(Tabela2[[#This Row],[First Name (Shipping)]])="a","K","M")</f>
        <v>M</v>
      </c>
    </row>
    <row r="61" spans="1:11" x14ac:dyDescent="0.25">
      <c r="A61">
        <v>882</v>
      </c>
      <c r="B61" t="s">
        <v>10</v>
      </c>
      <c r="C61" s="1">
        <v>42682.511111111111</v>
      </c>
      <c r="D61" t="s">
        <v>94</v>
      </c>
      <c r="E61" t="str">
        <f t="shared" si="0"/>
        <v>Małgorzata@gmail.com</v>
      </c>
      <c r="F61" t="s">
        <v>21</v>
      </c>
      <c r="G61" t="s">
        <v>94</v>
      </c>
      <c r="H61">
        <v>1</v>
      </c>
      <c r="I61" t="s">
        <v>13</v>
      </c>
      <c r="J61">
        <v>79.900000000000006</v>
      </c>
      <c r="K61" t="str">
        <f>IF(LEFT(Tabela2[[#This Row],[First Name (Shipping)]])="a","K","M")</f>
        <v>M</v>
      </c>
    </row>
    <row r="62" spans="1:11" x14ac:dyDescent="0.25">
      <c r="A62">
        <v>883</v>
      </c>
      <c r="B62" t="s">
        <v>10</v>
      </c>
      <c r="C62" s="1">
        <v>42682.509722222225</v>
      </c>
      <c r="D62" t="s">
        <v>91</v>
      </c>
      <c r="E62" t="str">
        <f t="shared" si="0"/>
        <v>Paulina@gmail.com</v>
      </c>
      <c r="F62" t="s">
        <v>62</v>
      </c>
      <c r="G62" t="s">
        <v>91</v>
      </c>
      <c r="H62">
        <v>1</v>
      </c>
      <c r="I62" t="s">
        <v>13</v>
      </c>
      <c r="J62">
        <v>79.900000000000006</v>
      </c>
      <c r="K62" t="str">
        <f>IF(LEFT(Tabela2[[#This Row],[First Name (Shipping)]])="a","K","M")</f>
        <v>M</v>
      </c>
    </row>
    <row r="63" spans="1:11" x14ac:dyDescent="0.25">
      <c r="A63">
        <v>884</v>
      </c>
      <c r="B63" t="s">
        <v>10</v>
      </c>
      <c r="C63" s="1">
        <v>42682.511805555558</v>
      </c>
      <c r="D63" t="s">
        <v>95</v>
      </c>
      <c r="E63" t="str">
        <f t="shared" si="0"/>
        <v>Katarzyna@gmail.com</v>
      </c>
      <c r="F63" t="s">
        <v>36</v>
      </c>
      <c r="G63" t="s">
        <v>95</v>
      </c>
      <c r="H63">
        <v>1</v>
      </c>
      <c r="I63" t="s">
        <v>13</v>
      </c>
      <c r="J63">
        <v>79.900000000000006</v>
      </c>
      <c r="K63" t="str">
        <f>IF(LEFT(Tabela2[[#This Row],[First Name (Shipping)]])="a","K","M")</f>
        <v>M</v>
      </c>
    </row>
    <row r="64" spans="1:11" x14ac:dyDescent="0.25">
      <c r="A64">
        <v>885</v>
      </c>
      <c r="B64" t="s">
        <v>10</v>
      </c>
      <c r="C64" s="1">
        <v>42682.517361111109</v>
      </c>
      <c r="D64" t="s">
        <v>96</v>
      </c>
      <c r="E64" t="str">
        <f t="shared" si="0"/>
        <v>Anna@gmail.com</v>
      </c>
      <c r="F64" t="s">
        <v>44</v>
      </c>
      <c r="G64" t="s">
        <v>96</v>
      </c>
      <c r="H64">
        <v>1</v>
      </c>
      <c r="I64" t="s">
        <v>13</v>
      </c>
      <c r="J64">
        <v>79.900000000000006</v>
      </c>
      <c r="K64" t="str">
        <f>IF(LEFT(Tabela2[[#This Row],[First Name (Shipping)]])="a","K","M")</f>
        <v>K</v>
      </c>
    </row>
    <row r="65" spans="1:11" x14ac:dyDescent="0.25">
      <c r="A65">
        <v>886</v>
      </c>
      <c r="B65" t="s">
        <v>10</v>
      </c>
      <c r="C65" s="1">
        <v>42682.518750000003</v>
      </c>
      <c r="D65" t="s">
        <v>97</v>
      </c>
      <c r="E65" t="str">
        <f t="shared" si="0"/>
        <v>Dawid@gmail.com</v>
      </c>
      <c r="F65" t="s">
        <v>98</v>
      </c>
      <c r="G65" t="s">
        <v>97</v>
      </c>
      <c r="H65">
        <v>1</v>
      </c>
      <c r="I65" t="s">
        <v>13</v>
      </c>
      <c r="J65">
        <v>79.900000000000006</v>
      </c>
      <c r="K65" t="str">
        <f>IF(LEFT(Tabela2[[#This Row],[First Name (Shipping)]])="a","K","M")</f>
        <v>M</v>
      </c>
    </row>
    <row r="66" spans="1:11" x14ac:dyDescent="0.25">
      <c r="A66">
        <v>887</v>
      </c>
      <c r="B66" t="s">
        <v>10</v>
      </c>
      <c r="C66" s="1">
        <v>42682.52847222222</v>
      </c>
      <c r="D66" t="s">
        <v>99</v>
      </c>
      <c r="E66" t="str">
        <f t="shared" ref="E66:E129" si="1">F66&amp;"@gmail.com"</f>
        <v>Rafal@gmail.com</v>
      </c>
      <c r="F66" t="s">
        <v>100</v>
      </c>
      <c r="G66" t="s">
        <v>99</v>
      </c>
      <c r="H66">
        <v>1</v>
      </c>
      <c r="I66" t="s">
        <v>13</v>
      </c>
      <c r="J66">
        <v>79.900000000000006</v>
      </c>
      <c r="K66" t="str">
        <f>IF(LEFT(Tabela2[[#This Row],[First Name (Shipping)]])="a","K","M")</f>
        <v>M</v>
      </c>
    </row>
    <row r="67" spans="1:11" x14ac:dyDescent="0.25">
      <c r="A67">
        <v>888</v>
      </c>
      <c r="B67" t="s">
        <v>10</v>
      </c>
      <c r="C67" s="1">
        <v>42682.535416666666</v>
      </c>
      <c r="D67" t="s">
        <v>101</v>
      </c>
      <c r="E67" t="str">
        <f t="shared" si="1"/>
        <v>Sylwia@gmail.com</v>
      </c>
      <c r="F67" t="s">
        <v>102</v>
      </c>
      <c r="G67" t="s">
        <v>101</v>
      </c>
      <c r="H67">
        <v>1</v>
      </c>
      <c r="I67" t="s">
        <v>13</v>
      </c>
      <c r="J67">
        <v>79.900000000000006</v>
      </c>
      <c r="K67" t="str">
        <f>IF(LEFT(Tabela2[[#This Row],[First Name (Shipping)]])="a","K","M")</f>
        <v>M</v>
      </c>
    </row>
    <row r="68" spans="1:11" x14ac:dyDescent="0.25">
      <c r="A68">
        <v>889</v>
      </c>
      <c r="B68" t="s">
        <v>10</v>
      </c>
      <c r="C68" s="1">
        <v>42682.536805555559</v>
      </c>
      <c r="D68" t="s">
        <v>103</v>
      </c>
      <c r="E68" t="str">
        <f t="shared" si="1"/>
        <v>Paulina@gmail.com</v>
      </c>
      <c r="F68" t="s">
        <v>62</v>
      </c>
      <c r="G68" t="s">
        <v>103</v>
      </c>
      <c r="H68">
        <v>1</v>
      </c>
      <c r="I68" t="s">
        <v>13</v>
      </c>
      <c r="J68">
        <v>79.900000000000006</v>
      </c>
      <c r="K68" t="str">
        <f>IF(LEFT(Tabela2[[#This Row],[First Name (Shipping)]])="a","K","M")</f>
        <v>M</v>
      </c>
    </row>
    <row r="69" spans="1:11" x14ac:dyDescent="0.25">
      <c r="A69">
        <v>890</v>
      </c>
      <c r="B69" t="s">
        <v>10</v>
      </c>
      <c r="C69" s="1">
        <v>42682.543749999997</v>
      </c>
      <c r="D69" t="s">
        <v>104</v>
      </c>
      <c r="E69" t="str">
        <f t="shared" si="1"/>
        <v>Michał@gmail.com</v>
      </c>
      <c r="F69" t="s">
        <v>23</v>
      </c>
      <c r="G69" t="s">
        <v>104</v>
      </c>
      <c r="H69">
        <v>1</v>
      </c>
      <c r="I69" t="s">
        <v>13</v>
      </c>
      <c r="J69">
        <v>79.900000000000006</v>
      </c>
      <c r="K69" t="str">
        <f>IF(LEFT(Tabela2[[#This Row],[First Name (Shipping)]])="a","K","M")</f>
        <v>M</v>
      </c>
    </row>
    <row r="70" spans="1:11" x14ac:dyDescent="0.25">
      <c r="A70">
        <v>891</v>
      </c>
      <c r="B70" t="s">
        <v>10</v>
      </c>
      <c r="C70" s="1">
        <v>42682.549305555556</v>
      </c>
      <c r="D70" t="s">
        <v>105</v>
      </c>
      <c r="E70" t="str">
        <f t="shared" si="1"/>
        <v>Agata@gmail.com</v>
      </c>
      <c r="F70" t="s">
        <v>106</v>
      </c>
      <c r="G70" t="s">
        <v>105</v>
      </c>
      <c r="H70">
        <v>1</v>
      </c>
      <c r="I70" t="s">
        <v>13</v>
      </c>
      <c r="J70">
        <v>79.900000000000006</v>
      </c>
      <c r="K70" t="str">
        <f>IF(LEFT(Tabela2[[#This Row],[First Name (Shipping)]])="a","K","M")</f>
        <v>K</v>
      </c>
    </row>
    <row r="71" spans="1:11" x14ac:dyDescent="0.25">
      <c r="A71">
        <v>892</v>
      </c>
      <c r="B71" t="s">
        <v>15</v>
      </c>
      <c r="C71" s="1">
        <v>42682.61041666667</v>
      </c>
      <c r="D71" t="s">
        <v>107</v>
      </c>
      <c r="E71" t="str">
        <f t="shared" si="1"/>
        <v>Katarzyna@gmail.com</v>
      </c>
      <c r="F71" t="s">
        <v>36</v>
      </c>
      <c r="G71" t="s">
        <v>107</v>
      </c>
      <c r="H71">
        <v>1</v>
      </c>
      <c r="I71" t="s">
        <v>13</v>
      </c>
      <c r="J71">
        <v>79.900000000000006</v>
      </c>
      <c r="K71" t="str">
        <f>IF(LEFT(Tabela2[[#This Row],[First Name (Shipping)]])="a","K","M")</f>
        <v>M</v>
      </c>
    </row>
    <row r="72" spans="1:11" x14ac:dyDescent="0.25">
      <c r="A72">
        <v>893</v>
      </c>
      <c r="B72" t="s">
        <v>10</v>
      </c>
      <c r="C72" s="1">
        <v>42682.561805555553</v>
      </c>
      <c r="D72" t="s">
        <v>108</v>
      </c>
      <c r="E72" t="str">
        <f t="shared" si="1"/>
        <v>Agnieszka@gmail.com</v>
      </c>
      <c r="F72" t="s">
        <v>27</v>
      </c>
      <c r="G72" t="s">
        <v>108</v>
      </c>
      <c r="H72">
        <v>1</v>
      </c>
      <c r="I72" t="s">
        <v>13</v>
      </c>
      <c r="J72">
        <v>79.900000000000006</v>
      </c>
      <c r="K72" t="str">
        <f>IF(LEFT(Tabela2[[#This Row],[First Name (Shipping)]])="a","K","M")</f>
        <v>K</v>
      </c>
    </row>
    <row r="73" spans="1:11" x14ac:dyDescent="0.25">
      <c r="A73">
        <v>894</v>
      </c>
      <c r="B73" t="s">
        <v>10</v>
      </c>
      <c r="C73" s="1">
        <v>42682.571527777778</v>
      </c>
      <c r="D73" t="s">
        <v>109</v>
      </c>
      <c r="E73" t="str">
        <f t="shared" si="1"/>
        <v>Robert@gmail.com</v>
      </c>
      <c r="F73" t="s">
        <v>71</v>
      </c>
      <c r="G73" t="s">
        <v>109</v>
      </c>
      <c r="H73">
        <v>1</v>
      </c>
      <c r="I73" t="s">
        <v>13</v>
      </c>
      <c r="J73">
        <v>79.900000000000006</v>
      </c>
      <c r="K73" t="str">
        <f>IF(LEFT(Tabela2[[#This Row],[First Name (Shipping)]])="a","K","M")</f>
        <v>M</v>
      </c>
    </row>
    <row r="74" spans="1:11" x14ac:dyDescent="0.25">
      <c r="A74">
        <v>895</v>
      </c>
      <c r="B74" t="s">
        <v>10</v>
      </c>
      <c r="C74" s="1">
        <v>42682.601388888892</v>
      </c>
      <c r="D74" t="s">
        <v>110</v>
      </c>
      <c r="E74" t="str">
        <f t="shared" si="1"/>
        <v>Paweł@gmail.com</v>
      </c>
      <c r="F74" t="s">
        <v>111</v>
      </c>
      <c r="G74" t="s">
        <v>110</v>
      </c>
      <c r="H74">
        <v>1</v>
      </c>
      <c r="I74" t="s">
        <v>13</v>
      </c>
      <c r="J74">
        <v>79.900000000000006</v>
      </c>
      <c r="K74" t="str">
        <f>IF(LEFT(Tabela2[[#This Row],[First Name (Shipping)]])="a","K","M")</f>
        <v>M</v>
      </c>
    </row>
    <row r="75" spans="1:11" x14ac:dyDescent="0.25">
      <c r="A75">
        <v>896</v>
      </c>
      <c r="B75" t="s">
        <v>10</v>
      </c>
      <c r="C75" s="1">
        <v>42682.599305555559</v>
      </c>
      <c r="D75" t="s">
        <v>112</v>
      </c>
      <c r="E75" t="str">
        <f t="shared" si="1"/>
        <v>Magda@gmail.com</v>
      </c>
      <c r="F75" t="s">
        <v>113</v>
      </c>
      <c r="G75" t="s">
        <v>112</v>
      </c>
      <c r="H75">
        <v>1</v>
      </c>
      <c r="I75" t="s">
        <v>13</v>
      </c>
      <c r="J75">
        <v>79.900000000000006</v>
      </c>
      <c r="K75" t="str">
        <f>IF(LEFT(Tabela2[[#This Row],[First Name (Shipping)]])="a","K","M")</f>
        <v>M</v>
      </c>
    </row>
    <row r="76" spans="1:11" x14ac:dyDescent="0.25">
      <c r="A76">
        <v>897</v>
      </c>
      <c r="B76" t="s">
        <v>10</v>
      </c>
      <c r="C76" s="1">
        <v>42682.587500000001</v>
      </c>
      <c r="D76" t="s">
        <v>114</v>
      </c>
      <c r="E76" t="str">
        <f t="shared" si="1"/>
        <v>Aleksander@gmail.com</v>
      </c>
      <c r="F76" t="s">
        <v>115</v>
      </c>
      <c r="G76" t="s">
        <v>114</v>
      </c>
      <c r="H76">
        <v>1</v>
      </c>
      <c r="I76" t="s">
        <v>13</v>
      </c>
      <c r="J76">
        <v>79.900000000000006</v>
      </c>
      <c r="K76" t="str">
        <f>IF(LEFT(Tabela2[[#This Row],[First Name (Shipping)]])="a","K","M")</f>
        <v>K</v>
      </c>
    </row>
    <row r="77" spans="1:11" x14ac:dyDescent="0.25">
      <c r="A77">
        <v>898</v>
      </c>
      <c r="B77" t="s">
        <v>10</v>
      </c>
      <c r="C77" s="1">
        <v>42682.586805555555</v>
      </c>
      <c r="D77" t="s">
        <v>116</v>
      </c>
      <c r="E77" t="str">
        <f t="shared" si="1"/>
        <v>Joanna@gmail.com</v>
      </c>
      <c r="F77" t="s">
        <v>53</v>
      </c>
      <c r="G77" t="s">
        <v>116</v>
      </c>
      <c r="H77">
        <v>1</v>
      </c>
      <c r="I77" t="s">
        <v>13</v>
      </c>
      <c r="J77">
        <v>79.900000000000006</v>
      </c>
      <c r="K77" t="str">
        <f>IF(LEFT(Tabela2[[#This Row],[First Name (Shipping)]])="a","K","M")</f>
        <v>M</v>
      </c>
    </row>
    <row r="78" spans="1:11" x14ac:dyDescent="0.25">
      <c r="A78">
        <v>899</v>
      </c>
      <c r="B78" t="s">
        <v>10</v>
      </c>
      <c r="C78" s="1">
        <v>42682.588888888888</v>
      </c>
      <c r="D78" t="s">
        <v>117</v>
      </c>
      <c r="E78" t="str">
        <f t="shared" si="1"/>
        <v>Daniel@gmail.com</v>
      </c>
      <c r="F78" t="s">
        <v>118</v>
      </c>
      <c r="G78" t="s">
        <v>117</v>
      </c>
      <c r="H78">
        <v>1</v>
      </c>
      <c r="I78" t="s">
        <v>13</v>
      </c>
      <c r="J78">
        <v>79.900000000000006</v>
      </c>
      <c r="K78" t="str">
        <f>IF(LEFT(Tabela2[[#This Row],[First Name (Shipping)]])="a","K","M")</f>
        <v>M</v>
      </c>
    </row>
    <row r="79" spans="1:11" x14ac:dyDescent="0.25">
      <c r="A79">
        <v>900</v>
      </c>
      <c r="B79" t="s">
        <v>10</v>
      </c>
      <c r="C79" s="1">
        <v>42682.589583333334</v>
      </c>
      <c r="D79" t="s">
        <v>119</v>
      </c>
      <c r="E79" t="str">
        <f t="shared" si="1"/>
        <v>Andrzej@gmail.com</v>
      </c>
      <c r="F79" t="s">
        <v>120</v>
      </c>
      <c r="G79" t="s">
        <v>119</v>
      </c>
      <c r="H79">
        <v>1</v>
      </c>
      <c r="I79" t="s">
        <v>13</v>
      </c>
      <c r="J79">
        <v>79.900000000000006</v>
      </c>
      <c r="K79" t="str">
        <f>IF(LEFT(Tabela2[[#This Row],[First Name (Shipping)]])="a","K","M")</f>
        <v>K</v>
      </c>
    </row>
    <row r="80" spans="1:11" x14ac:dyDescent="0.25">
      <c r="A80">
        <v>901</v>
      </c>
      <c r="B80" t="s">
        <v>10</v>
      </c>
      <c r="C80" s="1">
        <v>42682.591666666667</v>
      </c>
      <c r="D80" t="s">
        <v>121</v>
      </c>
      <c r="E80" t="str">
        <f t="shared" si="1"/>
        <v>Oskar@gmail.com</v>
      </c>
      <c r="F80" t="s">
        <v>122</v>
      </c>
      <c r="G80" t="s">
        <v>121</v>
      </c>
      <c r="H80">
        <v>1</v>
      </c>
      <c r="I80" t="s">
        <v>13</v>
      </c>
      <c r="J80">
        <v>79.900000000000006</v>
      </c>
      <c r="K80" t="str">
        <f>IF(LEFT(Tabela2[[#This Row],[First Name (Shipping)]])="a","K","M")</f>
        <v>M</v>
      </c>
    </row>
    <row r="81" spans="1:11" x14ac:dyDescent="0.25">
      <c r="A81">
        <v>902</v>
      </c>
      <c r="B81" t="s">
        <v>10</v>
      </c>
      <c r="C81" s="1">
        <v>42682.595833333333</v>
      </c>
      <c r="D81" t="s">
        <v>123</v>
      </c>
      <c r="E81" t="str">
        <f t="shared" si="1"/>
        <v>Małgorzata@gmail.com</v>
      </c>
      <c r="F81" t="s">
        <v>21</v>
      </c>
      <c r="G81" t="s">
        <v>123</v>
      </c>
      <c r="H81">
        <v>1</v>
      </c>
      <c r="I81" t="s">
        <v>13</v>
      </c>
      <c r="J81">
        <v>79.900000000000006</v>
      </c>
      <c r="K81" t="str">
        <f>IF(LEFT(Tabela2[[#This Row],[First Name (Shipping)]])="a","K","M")</f>
        <v>M</v>
      </c>
    </row>
    <row r="82" spans="1:11" x14ac:dyDescent="0.25">
      <c r="A82">
        <v>903</v>
      </c>
      <c r="B82" t="s">
        <v>10</v>
      </c>
      <c r="C82" s="1">
        <v>42682.652083333334</v>
      </c>
      <c r="D82" t="s">
        <v>124</v>
      </c>
      <c r="E82" t="str">
        <f t="shared" si="1"/>
        <v>Michał@gmail.com</v>
      </c>
      <c r="F82" t="s">
        <v>23</v>
      </c>
      <c r="G82" t="s">
        <v>124</v>
      </c>
      <c r="H82">
        <v>1</v>
      </c>
      <c r="I82" t="s">
        <v>13</v>
      </c>
      <c r="J82">
        <v>79.900000000000006</v>
      </c>
      <c r="K82" t="str">
        <f>IF(LEFT(Tabela2[[#This Row],[First Name (Shipping)]])="a","K","M")</f>
        <v>M</v>
      </c>
    </row>
    <row r="83" spans="1:11" x14ac:dyDescent="0.25">
      <c r="A83">
        <v>904</v>
      </c>
      <c r="B83" t="s">
        <v>10</v>
      </c>
      <c r="C83" s="1">
        <v>42682.604166666664</v>
      </c>
      <c r="D83" t="s">
        <v>125</v>
      </c>
      <c r="E83" t="str">
        <f t="shared" si="1"/>
        <v>Ewelina@gmail.com</v>
      </c>
      <c r="F83" t="s">
        <v>25</v>
      </c>
      <c r="G83" t="s">
        <v>125</v>
      </c>
      <c r="H83">
        <v>1</v>
      </c>
      <c r="I83" t="s">
        <v>13</v>
      </c>
      <c r="J83">
        <v>79.900000000000006</v>
      </c>
      <c r="K83" t="str">
        <f>IF(LEFT(Tabela2[[#This Row],[First Name (Shipping)]])="a","K","M")</f>
        <v>M</v>
      </c>
    </row>
    <row r="84" spans="1:11" x14ac:dyDescent="0.25">
      <c r="A84">
        <v>905</v>
      </c>
      <c r="B84" t="s">
        <v>10</v>
      </c>
      <c r="C84" s="1">
        <v>42682.605555555558</v>
      </c>
      <c r="D84" t="s">
        <v>126</v>
      </c>
      <c r="E84" t="str">
        <f t="shared" si="1"/>
        <v>Agnieszka@gmail.com</v>
      </c>
      <c r="F84" t="s">
        <v>27</v>
      </c>
      <c r="G84" t="s">
        <v>126</v>
      </c>
      <c r="H84">
        <v>1</v>
      </c>
      <c r="I84" t="s">
        <v>13</v>
      </c>
      <c r="J84">
        <v>79.900000000000006</v>
      </c>
      <c r="K84" t="str">
        <f>IF(LEFT(Tabela2[[#This Row],[First Name (Shipping)]])="a","K","M")</f>
        <v>K</v>
      </c>
    </row>
    <row r="85" spans="1:11" x14ac:dyDescent="0.25">
      <c r="A85">
        <v>906</v>
      </c>
      <c r="B85" t="s">
        <v>10</v>
      </c>
      <c r="C85" s="1">
        <v>42682.607638888891</v>
      </c>
      <c r="D85" t="s">
        <v>127</v>
      </c>
      <c r="E85" t="str">
        <f t="shared" si="1"/>
        <v>Michał@gmail.com</v>
      </c>
      <c r="F85" t="s">
        <v>23</v>
      </c>
      <c r="G85" t="s">
        <v>127</v>
      </c>
      <c r="H85">
        <v>1</v>
      </c>
      <c r="I85" t="s">
        <v>13</v>
      </c>
      <c r="J85">
        <v>79.900000000000006</v>
      </c>
      <c r="K85" t="str">
        <f>IF(LEFT(Tabela2[[#This Row],[First Name (Shipping)]])="a","K","M")</f>
        <v>M</v>
      </c>
    </row>
    <row r="86" spans="1:11" x14ac:dyDescent="0.25">
      <c r="A86">
        <v>907</v>
      </c>
      <c r="B86" t="s">
        <v>10</v>
      </c>
      <c r="C86" s="1">
        <v>42682.613888888889</v>
      </c>
      <c r="D86" t="s">
        <v>128</v>
      </c>
      <c r="E86" t="str">
        <f t="shared" si="1"/>
        <v>Piotr@gmail.com</v>
      </c>
      <c r="F86" t="s">
        <v>30</v>
      </c>
      <c r="G86" t="s">
        <v>128</v>
      </c>
      <c r="H86">
        <v>1</v>
      </c>
      <c r="I86" t="s">
        <v>13</v>
      </c>
      <c r="J86">
        <v>79.900000000000006</v>
      </c>
      <c r="K86" t="str">
        <f>IF(LEFT(Tabela2[[#This Row],[First Name (Shipping)]])="a","K","M")</f>
        <v>M</v>
      </c>
    </row>
    <row r="87" spans="1:11" x14ac:dyDescent="0.25">
      <c r="A87">
        <v>908</v>
      </c>
      <c r="B87" t="s">
        <v>10</v>
      </c>
      <c r="C87" s="1">
        <v>42682.617361111108</v>
      </c>
      <c r="D87" t="s">
        <v>129</v>
      </c>
      <c r="E87" t="str">
        <f t="shared" si="1"/>
        <v>Jakub@gmail.com</v>
      </c>
      <c r="F87" t="s">
        <v>32</v>
      </c>
      <c r="G87" t="s">
        <v>129</v>
      </c>
      <c r="H87">
        <v>1</v>
      </c>
      <c r="I87" t="s">
        <v>13</v>
      </c>
      <c r="J87">
        <v>79.900000000000006</v>
      </c>
      <c r="K87" t="str">
        <f>IF(LEFT(Tabela2[[#This Row],[First Name (Shipping)]])="a","K","M")</f>
        <v>M</v>
      </c>
    </row>
    <row r="88" spans="1:11" x14ac:dyDescent="0.25">
      <c r="A88">
        <v>909</v>
      </c>
      <c r="B88" t="s">
        <v>10</v>
      </c>
      <c r="C88" s="1">
        <v>42682.62222222222</v>
      </c>
      <c r="D88" t="s">
        <v>130</v>
      </c>
      <c r="E88" t="str">
        <f t="shared" si="1"/>
        <v>Marta@gmail.com</v>
      </c>
      <c r="F88" t="s">
        <v>34</v>
      </c>
      <c r="G88" t="s">
        <v>130</v>
      </c>
      <c r="H88">
        <v>1</v>
      </c>
      <c r="I88" t="s">
        <v>13</v>
      </c>
      <c r="J88">
        <v>79.900000000000006</v>
      </c>
      <c r="K88" t="str">
        <f>IF(LEFT(Tabela2[[#This Row],[First Name (Shipping)]])="a","K","M")</f>
        <v>M</v>
      </c>
    </row>
    <row r="89" spans="1:11" x14ac:dyDescent="0.25">
      <c r="A89">
        <v>910</v>
      </c>
      <c r="B89" t="s">
        <v>10</v>
      </c>
      <c r="C89" s="1">
        <v>42682.622916666667</v>
      </c>
      <c r="D89" t="s">
        <v>131</v>
      </c>
      <c r="E89" t="str">
        <f t="shared" si="1"/>
        <v>Katarzyna@gmail.com</v>
      </c>
      <c r="F89" t="s">
        <v>36</v>
      </c>
      <c r="G89" t="s">
        <v>131</v>
      </c>
      <c r="H89">
        <v>1</v>
      </c>
      <c r="I89" t="s">
        <v>13</v>
      </c>
      <c r="J89">
        <v>79.900000000000006</v>
      </c>
      <c r="K89" t="str">
        <f>IF(LEFT(Tabela2[[#This Row],[First Name (Shipping)]])="a","K","M")</f>
        <v>M</v>
      </c>
    </row>
    <row r="90" spans="1:11" x14ac:dyDescent="0.25">
      <c r="A90">
        <v>911</v>
      </c>
      <c r="B90" t="s">
        <v>10</v>
      </c>
      <c r="C90" s="1">
        <v>42682.62222222222</v>
      </c>
      <c r="D90" t="s">
        <v>132</v>
      </c>
      <c r="E90" t="str">
        <f t="shared" si="1"/>
        <v>Agnieszka@gmail.com</v>
      </c>
      <c r="F90" t="s">
        <v>27</v>
      </c>
      <c r="G90" t="s">
        <v>132</v>
      </c>
      <c r="H90">
        <v>1</v>
      </c>
      <c r="I90" t="s">
        <v>13</v>
      </c>
      <c r="J90">
        <v>79.900000000000006</v>
      </c>
      <c r="K90" t="str">
        <f>IF(LEFT(Tabela2[[#This Row],[First Name (Shipping)]])="a","K","M")</f>
        <v>K</v>
      </c>
    </row>
    <row r="91" spans="1:11" x14ac:dyDescent="0.25">
      <c r="A91">
        <v>912</v>
      </c>
      <c r="B91" t="s">
        <v>10</v>
      </c>
      <c r="C91" s="1">
        <v>42682.622916666667</v>
      </c>
      <c r="D91" t="s">
        <v>133</v>
      </c>
      <c r="E91" t="str">
        <f t="shared" si="1"/>
        <v>Marcin@gmail.com</v>
      </c>
      <c r="F91" t="s">
        <v>39</v>
      </c>
      <c r="G91" t="s">
        <v>133</v>
      </c>
      <c r="H91">
        <v>1</v>
      </c>
      <c r="I91" t="s">
        <v>13</v>
      </c>
      <c r="J91">
        <v>79.900000000000006</v>
      </c>
      <c r="K91" t="str">
        <f>IF(LEFT(Tabela2[[#This Row],[First Name (Shipping)]])="a","K","M")</f>
        <v>M</v>
      </c>
    </row>
    <row r="92" spans="1:11" x14ac:dyDescent="0.25">
      <c r="A92">
        <v>913</v>
      </c>
      <c r="B92" t="s">
        <v>10</v>
      </c>
      <c r="C92" s="1">
        <v>42682.629166666666</v>
      </c>
      <c r="D92" t="s">
        <v>134</v>
      </c>
      <c r="E92" t="str">
        <f t="shared" si="1"/>
        <v>Agnieszka@gmail.com</v>
      </c>
      <c r="F92" t="s">
        <v>27</v>
      </c>
      <c r="G92" t="s">
        <v>134</v>
      </c>
      <c r="H92">
        <v>1</v>
      </c>
      <c r="I92" t="s">
        <v>13</v>
      </c>
      <c r="J92">
        <v>79.900000000000006</v>
      </c>
      <c r="K92" t="str">
        <f>IF(LEFT(Tabela2[[#This Row],[First Name (Shipping)]])="a","K","M")</f>
        <v>K</v>
      </c>
    </row>
    <row r="93" spans="1:11" x14ac:dyDescent="0.25">
      <c r="A93">
        <v>914</v>
      </c>
      <c r="B93" t="s">
        <v>10</v>
      </c>
      <c r="C93" s="1">
        <v>42682.648611111108</v>
      </c>
      <c r="D93" t="s">
        <v>135</v>
      </c>
      <c r="E93" t="str">
        <f t="shared" si="1"/>
        <v>Damian@gmail.com</v>
      </c>
      <c r="F93" t="s">
        <v>42</v>
      </c>
      <c r="G93" t="s">
        <v>135</v>
      </c>
      <c r="H93">
        <v>1</v>
      </c>
      <c r="I93" t="s">
        <v>13</v>
      </c>
      <c r="J93">
        <v>79.900000000000006</v>
      </c>
      <c r="K93" t="str">
        <f>IF(LEFT(Tabela2[[#This Row],[First Name (Shipping)]])="a","K","M")</f>
        <v>M</v>
      </c>
    </row>
    <row r="94" spans="1:11" x14ac:dyDescent="0.25">
      <c r="A94">
        <v>915</v>
      </c>
      <c r="B94" t="s">
        <v>10</v>
      </c>
      <c r="C94" s="1">
        <v>42682.645833333336</v>
      </c>
      <c r="D94" t="s">
        <v>136</v>
      </c>
      <c r="E94" t="str">
        <f t="shared" si="1"/>
        <v>Anna@gmail.com</v>
      </c>
      <c r="F94" t="s">
        <v>44</v>
      </c>
      <c r="G94" t="s">
        <v>136</v>
      </c>
      <c r="H94">
        <v>1</v>
      </c>
      <c r="I94" t="s">
        <v>13</v>
      </c>
      <c r="J94">
        <v>79.900000000000006</v>
      </c>
      <c r="K94" t="str">
        <f>IF(LEFT(Tabela2[[#This Row],[First Name (Shipping)]])="a","K","M")</f>
        <v>K</v>
      </c>
    </row>
    <row r="95" spans="1:11" x14ac:dyDescent="0.25">
      <c r="A95">
        <v>916</v>
      </c>
      <c r="B95" t="s">
        <v>10</v>
      </c>
      <c r="C95" s="1">
        <v>42682.647222222222</v>
      </c>
      <c r="D95" t="s">
        <v>137</v>
      </c>
      <c r="E95" t="str">
        <f t="shared" si="1"/>
        <v>Bartek@gmail.com</v>
      </c>
      <c r="F95" t="s">
        <v>46</v>
      </c>
      <c r="G95" t="s">
        <v>137</v>
      </c>
      <c r="H95">
        <v>1</v>
      </c>
      <c r="I95" t="s">
        <v>13</v>
      </c>
      <c r="J95">
        <v>79.900000000000006</v>
      </c>
      <c r="K95" t="str">
        <f>IF(LEFT(Tabela2[[#This Row],[First Name (Shipping)]])="a","K","M")</f>
        <v>M</v>
      </c>
    </row>
    <row r="96" spans="1:11" x14ac:dyDescent="0.25">
      <c r="A96">
        <v>917</v>
      </c>
      <c r="B96" t="s">
        <v>10</v>
      </c>
      <c r="C96" s="1">
        <v>42682.650694444441</v>
      </c>
      <c r="D96" t="s">
        <v>138</v>
      </c>
      <c r="E96" t="str">
        <f t="shared" si="1"/>
        <v>Małgorzata@gmail.com</v>
      </c>
      <c r="F96" t="s">
        <v>21</v>
      </c>
      <c r="G96" t="s">
        <v>138</v>
      </c>
      <c r="H96">
        <v>1</v>
      </c>
      <c r="I96" t="s">
        <v>13</v>
      </c>
      <c r="J96">
        <v>79.900000000000006</v>
      </c>
      <c r="K96" t="str">
        <f>IF(LEFT(Tabela2[[#This Row],[First Name (Shipping)]])="a","K","M")</f>
        <v>M</v>
      </c>
    </row>
    <row r="97" spans="1:11" x14ac:dyDescent="0.25">
      <c r="A97">
        <v>918</v>
      </c>
      <c r="B97" t="s">
        <v>10</v>
      </c>
      <c r="C97" s="1">
        <v>42682.652777777781</v>
      </c>
      <c r="D97" t="s">
        <v>139</v>
      </c>
      <c r="E97" t="str">
        <f t="shared" si="1"/>
        <v>Małgorzata@gmail.com</v>
      </c>
      <c r="F97" t="s">
        <v>21</v>
      </c>
      <c r="G97" t="s">
        <v>139</v>
      </c>
      <c r="H97">
        <v>1</v>
      </c>
      <c r="I97" t="s">
        <v>13</v>
      </c>
      <c r="J97">
        <v>79.900000000000006</v>
      </c>
      <c r="K97" t="str">
        <f>IF(LEFT(Tabela2[[#This Row],[First Name (Shipping)]])="a","K","M")</f>
        <v>M</v>
      </c>
    </row>
    <row r="98" spans="1:11" x14ac:dyDescent="0.25">
      <c r="A98">
        <v>919</v>
      </c>
      <c r="B98" t="s">
        <v>10</v>
      </c>
      <c r="C98" s="1">
        <v>42682.657638888886</v>
      </c>
      <c r="D98" t="s">
        <v>140</v>
      </c>
      <c r="E98" t="str">
        <f t="shared" si="1"/>
        <v>Karolina@gmail.com</v>
      </c>
      <c r="F98" t="s">
        <v>50</v>
      </c>
      <c r="G98" t="s">
        <v>140</v>
      </c>
      <c r="H98">
        <v>1</v>
      </c>
      <c r="I98" t="s">
        <v>13</v>
      </c>
      <c r="J98">
        <v>79.900000000000006</v>
      </c>
      <c r="K98" t="str">
        <f>IF(LEFT(Tabela2[[#This Row],[First Name (Shipping)]])="a","K","M")</f>
        <v>M</v>
      </c>
    </row>
    <row r="99" spans="1:11" x14ac:dyDescent="0.25">
      <c r="A99">
        <v>920</v>
      </c>
      <c r="B99" t="s">
        <v>10</v>
      </c>
      <c r="C99" s="1">
        <v>42682.659722222219</v>
      </c>
      <c r="D99" t="s">
        <v>141</v>
      </c>
      <c r="E99" t="str">
        <f t="shared" si="1"/>
        <v>Anna@gmail.com</v>
      </c>
      <c r="F99" t="s">
        <v>44</v>
      </c>
      <c r="G99" t="s">
        <v>141</v>
      </c>
      <c r="H99">
        <v>1</v>
      </c>
      <c r="I99" t="s">
        <v>13</v>
      </c>
      <c r="J99">
        <v>79.900000000000006</v>
      </c>
      <c r="K99" t="str">
        <f>IF(LEFT(Tabela2[[#This Row],[First Name (Shipping)]])="a","K","M")</f>
        <v>K</v>
      </c>
    </row>
    <row r="100" spans="1:11" x14ac:dyDescent="0.25">
      <c r="A100">
        <v>921</v>
      </c>
      <c r="B100" t="s">
        <v>15</v>
      </c>
      <c r="C100" s="1">
        <v>43047.73541666667</v>
      </c>
      <c r="D100" t="s">
        <v>142</v>
      </c>
      <c r="E100" t="str">
        <f t="shared" si="1"/>
        <v>Joanna@gmail.com</v>
      </c>
      <c r="F100" t="s">
        <v>53</v>
      </c>
      <c r="G100" t="s">
        <v>142</v>
      </c>
      <c r="H100">
        <v>1</v>
      </c>
      <c r="I100" t="s">
        <v>13</v>
      </c>
      <c r="J100">
        <v>3500</v>
      </c>
      <c r="K100" t="str">
        <f>IF(LEFT(Tabela2[[#This Row],[First Name (Shipping)]])="a","K","M")</f>
        <v>M</v>
      </c>
    </row>
    <row r="101" spans="1:11" x14ac:dyDescent="0.25">
      <c r="A101">
        <v>922</v>
      </c>
      <c r="B101" t="s">
        <v>10</v>
      </c>
      <c r="C101" s="1">
        <v>42682.675000000003</v>
      </c>
      <c r="D101" t="s">
        <v>143</v>
      </c>
      <c r="E101" t="str">
        <f t="shared" si="1"/>
        <v>JUSTYNA@gmail.com</v>
      </c>
      <c r="F101" t="s">
        <v>55</v>
      </c>
      <c r="G101" t="s">
        <v>143</v>
      </c>
      <c r="H101">
        <v>1</v>
      </c>
      <c r="I101" t="s">
        <v>13</v>
      </c>
      <c r="J101">
        <v>79.900000000000006</v>
      </c>
      <c r="K101" t="str">
        <f>IF(LEFT(Tabela2[[#This Row],[First Name (Shipping)]])="a","K","M")</f>
        <v>M</v>
      </c>
    </row>
    <row r="102" spans="1:11" x14ac:dyDescent="0.25">
      <c r="A102">
        <v>923</v>
      </c>
      <c r="B102" t="s">
        <v>10</v>
      </c>
      <c r="C102" s="1">
        <v>42682.677777777775</v>
      </c>
      <c r="D102" t="s">
        <v>144</v>
      </c>
      <c r="E102" t="str">
        <f t="shared" si="1"/>
        <v>Agnieszka@gmail.com</v>
      </c>
      <c r="F102" t="s">
        <v>27</v>
      </c>
      <c r="G102" t="s">
        <v>144</v>
      </c>
      <c r="H102">
        <v>1</v>
      </c>
      <c r="I102" t="s">
        <v>13</v>
      </c>
      <c r="J102">
        <v>79.900000000000006</v>
      </c>
      <c r="K102" t="str">
        <f>IF(LEFT(Tabela2[[#This Row],[First Name (Shipping)]])="a","K","M")</f>
        <v>K</v>
      </c>
    </row>
    <row r="103" spans="1:11" x14ac:dyDescent="0.25">
      <c r="A103">
        <v>924</v>
      </c>
      <c r="B103" t="s">
        <v>10</v>
      </c>
      <c r="C103" s="1">
        <v>42682.681944444441</v>
      </c>
      <c r="D103" t="s">
        <v>145</v>
      </c>
      <c r="E103" t="str">
        <f t="shared" si="1"/>
        <v>Joanna@gmail.com</v>
      </c>
      <c r="F103" t="s">
        <v>53</v>
      </c>
      <c r="G103" t="s">
        <v>145</v>
      </c>
      <c r="H103">
        <v>1</v>
      </c>
      <c r="I103" t="s">
        <v>13</v>
      </c>
      <c r="J103">
        <v>79.900000000000006</v>
      </c>
      <c r="K103" t="str">
        <f>IF(LEFT(Tabela2[[#This Row],[First Name (Shipping)]])="a","K","M")</f>
        <v>M</v>
      </c>
    </row>
    <row r="104" spans="1:11" x14ac:dyDescent="0.25">
      <c r="A104">
        <v>925</v>
      </c>
      <c r="B104" t="s">
        <v>10</v>
      </c>
      <c r="C104" s="1">
        <v>42682.68472222222</v>
      </c>
      <c r="D104" t="s">
        <v>146</v>
      </c>
      <c r="E104" t="str">
        <f t="shared" si="1"/>
        <v>KATARZYNA@gmail.com</v>
      </c>
      <c r="F104" t="s">
        <v>58</v>
      </c>
      <c r="G104" t="s">
        <v>146</v>
      </c>
      <c r="H104">
        <v>1</v>
      </c>
      <c r="I104" t="s">
        <v>13</v>
      </c>
      <c r="J104">
        <v>79.900000000000006</v>
      </c>
      <c r="K104" t="str">
        <f>IF(LEFT(Tabela2[[#This Row],[First Name (Shipping)]])="a","K","M")</f>
        <v>M</v>
      </c>
    </row>
    <row r="105" spans="1:11" x14ac:dyDescent="0.25">
      <c r="A105">
        <v>926</v>
      </c>
      <c r="B105" t="s">
        <v>10</v>
      </c>
      <c r="C105" s="1">
        <v>42682.693055555559</v>
      </c>
      <c r="D105" t="s">
        <v>147</v>
      </c>
      <c r="E105" t="str">
        <f t="shared" si="1"/>
        <v>Magdalena@gmail.com</v>
      </c>
      <c r="F105" t="s">
        <v>60</v>
      </c>
      <c r="G105" t="s">
        <v>147</v>
      </c>
      <c r="H105">
        <v>1</v>
      </c>
      <c r="I105" t="s">
        <v>13</v>
      </c>
      <c r="J105">
        <v>79.900000000000006</v>
      </c>
      <c r="K105" t="str">
        <f>IF(LEFT(Tabela2[[#This Row],[First Name (Shipping)]])="a","K","M")</f>
        <v>M</v>
      </c>
    </row>
    <row r="106" spans="1:11" x14ac:dyDescent="0.25">
      <c r="A106">
        <v>927</v>
      </c>
      <c r="B106" t="s">
        <v>15</v>
      </c>
      <c r="C106" s="1">
        <v>42682.777083333334</v>
      </c>
      <c r="D106" t="s">
        <v>148</v>
      </c>
      <c r="E106" t="str">
        <f t="shared" si="1"/>
        <v>Paulina@gmail.com</v>
      </c>
      <c r="F106" t="s">
        <v>62</v>
      </c>
      <c r="G106" t="s">
        <v>148</v>
      </c>
      <c r="H106">
        <v>1</v>
      </c>
      <c r="I106" t="s">
        <v>13</v>
      </c>
      <c r="J106">
        <v>79.900000000000006</v>
      </c>
      <c r="K106" t="str">
        <f>IF(LEFT(Tabela2[[#This Row],[First Name (Shipping)]])="a","K","M")</f>
        <v>M</v>
      </c>
    </row>
    <row r="107" spans="1:11" x14ac:dyDescent="0.25">
      <c r="A107">
        <v>928</v>
      </c>
      <c r="B107" t="s">
        <v>10</v>
      </c>
      <c r="C107" s="1">
        <v>42682.706944444442</v>
      </c>
      <c r="D107" t="s">
        <v>149</v>
      </c>
      <c r="E107" t="str">
        <f t="shared" si="1"/>
        <v>Grzegorz@gmail.com</v>
      </c>
      <c r="F107" t="s">
        <v>64</v>
      </c>
      <c r="G107" t="s">
        <v>149</v>
      </c>
      <c r="H107">
        <v>1</v>
      </c>
      <c r="I107" t="s">
        <v>13</v>
      </c>
      <c r="J107">
        <v>79.900000000000006</v>
      </c>
      <c r="K107" t="str">
        <f>IF(LEFT(Tabela2[[#This Row],[First Name (Shipping)]])="a","K","M")</f>
        <v>M</v>
      </c>
    </row>
    <row r="108" spans="1:11" x14ac:dyDescent="0.25">
      <c r="A108">
        <v>929</v>
      </c>
      <c r="B108" t="s">
        <v>10</v>
      </c>
      <c r="C108" s="1">
        <v>42682.718055555553</v>
      </c>
      <c r="D108" t="s">
        <v>150</v>
      </c>
      <c r="E108" t="str">
        <f t="shared" si="1"/>
        <v>Katarzyna@gmail.com</v>
      </c>
      <c r="F108" t="s">
        <v>36</v>
      </c>
      <c r="G108" t="s">
        <v>150</v>
      </c>
      <c r="H108">
        <v>1</v>
      </c>
      <c r="I108" t="s">
        <v>13</v>
      </c>
      <c r="J108">
        <v>79.900000000000006</v>
      </c>
      <c r="K108" t="str">
        <f>IF(LEFT(Tabela2[[#This Row],[First Name (Shipping)]])="a","K","M")</f>
        <v>M</v>
      </c>
    </row>
    <row r="109" spans="1:11" x14ac:dyDescent="0.25">
      <c r="A109">
        <v>930</v>
      </c>
      <c r="B109" t="s">
        <v>10</v>
      </c>
      <c r="C109" s="1">
        <v>42682.717361111114</v>
      </c>
      <c r="D109" t="s">
        <v>151</v>
      </c>
      <c r="E109" t="str">
        <f t="shared" si="1"/>
        <v>Joanna@gmail.com</v>
      </c>
      <c r="F109" t="s">
        <v>53</v>
      </c>
      <c r="G109" t="s">
        <v>151</v>
      </c>
      <c r="H109">
        <v>1</v>
      </c>
      <c r="I109" t="s">
        <v>13</v>
      </c>
      <c r="J109">
        <v>79.900000000000006</v>
      </c>
      <c r="K109" t="str">
        <f>IF(LEFT(Tabela2[[#This Row],[First Name (Shipping)]])="a","K","M")</f>
        <v>M</v>
      </c>
    </row>
    <row r="110" spans="1:11" x14ac:dyDescent="0.25">
      <c r="A110">
        <v>931</v>
      </c>
      <c r="B110" t="s">
        <v>10</v>
      </c>
      <c r="C110" s="1">
        <v>43412.719444444447</v>
      </c>
      <c r="D110" t="s">
        <v>152</v>
      </c>
      <c r="E110" t="str">
        <f t="shared" si="1"/>
        <v>Joanna@gmail.com</v>
      </c>
      <c r="F110" t="s">
        <v>53</v>
      </c>
      <c r="G110" t="s">
        <v>152</v>
      </c>
      <c r="H110">
        <v>1</v>
      </c>
      <c r="I110" t="s">
        <v>13</v>
      </c>
      <c r="J110">
        <v>79.900000000000006</v>
      </c>
      <c r="K110" t="str">
        <f>IF(LEFT(Tabela2[[#This Row],[First Name (Shipping)]])="a","K","M")</f>
        <v>M</v>
      </c>
    </row>
    <row r="111" spans="1:11" hidden="1" x14ac:dyDescent="0.25">
      <c r="C111" s="1"/>
      <c r="K111" t="str">
        <f>IF(LEFT(Tabela2[[#This Row],[First Name (Shipping)]])="a","K","M")</f>
        <v>M</v>
      </c>
    </row>
    <row r="112" spans="1:11" x14ac:dyDescent="0.25">
      <c r="A112">
        <v>933</v>
      </c>
      <c r="B112" t="s">
        <v>10</v>
      </c>
      <c r="C112" s="1">
        <v>42682.728472222225</v>
      </c>
      <c r="D112" t="s">
        <v>153</v>
      </c>
      <c r="E112" t="str">
        <f t="shared" si="1"/>
        <v>Iwona@gmail.com</v>
      </c>
      <c r="F112" t="s">
        <v>69</v>
      </c>
      <c r="G112" t="s">
        <v>153</v>
      </c>
      <c r="H112">
        <v>1</v>
      </c>
      <c r="I112" t="s">
        <v>13</v>
      </c>
      <c r="J112">
        <v>79.900000000000006</v>
      </c>
      <c r="K112" t="str">
        <f>IF(LEFT(Tabela2[[#This Row],[First Name (Shipping)]])="a","K","M")</f>
        <v>M</v>
      </c>
    </row>
    <row r="113" spans="1:11" x14ac:dyDescent="0.25">
      <c r="A113">
        <v>934</v>
      </c>
      <c r="B113" t="s">
        <v>10</v>
      </c>
      <c r="C113" s="1">
        <v>42682.729861111111</v>
      </c>
      <c r="D113" t="s">
        <v>154</v>
      </c>
      <c r="E113" t="str">
        <f t="shared" si="1"/>
        <v>Robert@gmail.com</v>
      </c>
      <c r="F113" t="s">
        <v>71</v>
      </c>
      <c r="G113" t="s">
        <v>154</v>
      </c>
      <c r="H113">
        <v>1</v>
      </c>
      <c r="I113" t="s">
        <v>13</v>
      </c>
      <c r="J113">
        <v>79.900000000000006</v>
      </c>
      <c r="K113" t="str">
        <f>IF(LEFT(Tabela2[[#This Row],[First Name (Shipping)]])="a","K","M")</f>
        <v>M</v>
      </c>
    </row>
    <row r="114" spans="1:11" x14ac:dyDescent="0.25">
      <c r="A114">
        <v>935</v>
      </c>
      <c r="B114" t="s">
        <v>10</v>
      </c>
      <c r="C114" s="1">
        <v>42682.731249999997</v>
      </c>
      <c r="D114" t="s">
        <v>124</v>
      </c>
      <c r="E114" t="str">
        <f t="shared" si="1"/>
        <v>Robert@gmail.com</v>
      </c>
      <c r="F114" t="s">
        <v>71</v>
      </c>
      <c r="G114" t="s">
        <v>124</v>
      </c>
      <c r="H114">
        <v>1</v>
      </c>
      <c r="I114" t="s">
        <v>13</v>
      </c>
      <c r="J114">
        <v>79.900000000000006</v>
      </c>
      <c r="K114" t="str">
        <f>IF(LEFT(Tabela2[[#This Row],[First Name (Shipping)]])="a","K","M")</f>
        <v>M</v>
      </c>
    </row>
    <row r="115" spans="1:11" x14ac:dyDescent="0.25">
      <c r="A115">
        <v>936</v>
      </c>
      <c r="B115" t="s">
        <v>10</v>
      </c>
      <c r="C115" s="1">
        <v>42682.777083333334</v>
      </c>
      <c r="D115" t="s">
        <v>155</v>
      </c>
      <c r="E115" t="str">
        <f t="shared" si="1"/>
        <v>Monika@gmail.com</v>
      </c>
      <c r="F115" t="s">
        <v>74</v>
      </c>
      <c r="G115" t="s">
        <v>155</v>
      </c>
      <c r="H115">
        <v>1</v>
      </c>
      <c r="I115" t="s">
        <v>13</v>
      </c>
      <c r="J115">
        <v>79.900000000000006</v>
      </c>
      <c r="K115" t="str">
        <f>IF(LEFT(Tabela2[[#This Row],[First Name (Shipping)]])="a","K","M")</f>
        <v>M</v>
      </c>
    </row>
    <row r="116" spans="1:11" x14ac:dyDescent="0.25">
      <c r="A116">
        <v>937</v>
      </c>
      <c r="B116" t="s">
        <v>10</v>
      </c>
      <c r="C116" s="1">
        <v>42682.734027777777</v>
      </c>
      <c r="D116" t="s">
        <v>156</v>
      </c>
      <c r="E116" t="str">
        <f t="shared" si="1"/>
        <v>Anna@gmail.com</v>
      </c>
      <c r="F116" t="s">
        <v>44</v>
      </c>
      <c r="G116" t="s">
        <v>156</v>
      </c>
      <c r="H116">
        <v>1</v>
      </c>
      <c r="I116" t="s">
        <v>13</v>
      </c>
      <c r="J116">
        <v>79.900000000000006</v>
      </c>
      <c r="K116" t="str">
        <f>IF(LEFT(Tabela2[[#This Row],[First Name (Shipping)]])="a","K","M")</f>
        <v>K</v>
      </c>
    </row>
    <row r="117" spans="1:11" x14ac:dyDescent="0.25">
      <c r="A117">
        <v>938</v>
      </c>
      <c r="B117" t="s">
        <v>10</v>
      </c>
      <c r="C117" s="1">
        <v>42682.73541666667</v>
      </c>
      <c r="D117" t="s">
        <v>157</v>
      </c>
      <c r="E117" t="str">
        <f t="shared" si="1"/>
        <v>Joanna@gmail.com</v>
      </c>
      <c r="F117" t="s">
        <v>53</v>
      </c>
      <c r="G117" t="s">
        <v>157</v>
      </c>
      <c r="H117">
        <v>1</v>
      </c>
      <c r="I117" t="s">
        <v>13</v>
      </c>
      <c r="J117">
        <v>79.900000000000006</v>
      </c>
      <c r="K117" t="str">
        <f>IF(LEFT(Tabela2[[#This Row],[First Name (Shipping)]])="a","K","M")</f>
        <v>M</v>
      </c>
    </row>
    <row r="118" spans="1:11" x14ac:dyDescent="0.25">
      <c r="A118">
        <v>939</v>
      </c>
      <c r="B118" t="s">
        <v>15</v>
      </c>
      <c r="C118" s="1">
        <v>42682.819444444445</v>
      </c>
      <c r="D118" t="s">
        <v>158</v>
      </c>
      <c r="E118" t="str">
        <f t="shared" si="1"/>
        <v>Emil@gmail.com</v>
      </c>
      <c r="F118" t="s">
        <v>78</v>
      </c>
      <c r="G118" t="s">
        <v>158</v>
      </c>
      <c r="H118">
        <v>1</v>
      </c>
      <c r="I118" t="s">
        <v>13</v>
      </c>
      <c r="J118">
        <v>79.900000000000006</v>
      </c>
      <c r="K118" t="str">
        <f>IF(LEFT(Tabela2[[#This Row],[First Name (Shipping)]])="a","K","M")</f>
        <v>M</v>
      </c>
    </row>
    <row r="119" spans="1:11" x14ac:dyDescent="0.25">
      <c r="A119">
        <v>940</v>
      </c>
      <c r="B119" t="s">
        <v>10</v>
      </c>
      <c r="C119" s="1">
        <v>42682.747916666667</v>
      </c>
      <c r="D119" t="s">
        <v>159</v>
      </c>
      <c r="E119" t="str">
        <f t="shared" si="1"/>
        <v>Kamil@gmail.com</v>
      </c>
      <c r="F119" t="s">
        <v>80</v>
      </c>
      <c r="G119" t="s">
        <v>159</v>
      </c>
      <c r="H119">
        <v>1</v>
      </c>
      <c r="I119" t="s">
        <v>13</v>
      </c>
      <c r="J119">
        <v>79.900000000000006</v>
      </c>
      <c r="K119" t="str">
        <f>IF(LEFT(Tabela2[[#This Row],[First Name (Shipping)]])="a","K","M")</f>
        <v>M</v>
      </c>
    </row>
    <row r="120" spans="1:11" x14ac:dyDescent="0.25">
      <c r="A120">
        <v>941</v>
      </c>
      <c r="B120" t="s">
        <v>10</v>
      </c>
      <c r="C120" s="1">
        <v>42682.763888888891</v>
      </c>
      <c r="D120" t="s">
        <v>160</v>
      </c>
      <c r="E120" t="str">
        <f t="shared" si="1"/>
        <v>Katarzyna@gmail.com</v>
      </c>
      <c r="F120" t="s">
        <v>36</v>
      </c>
      <c r="G120" t="s">
        <v>160</v>
      </c>
      <c r="H120">
        <v>1</v>
      </c>
      <c r="I120" t="s">
        <v>13</v>
      </c>
      <c r="J120">
        <v>79.900000000000006</v>
      </c>
      <c r="K120" t="str">
        <f>IF(LEFT(Tabela2[[#This Row],[First Name (Shipping)]])="a","K","M")</f>
        <v>M</v>
      </c>
    </row>
    <row r="121" spans="1:11" x14ac:dyDescent="0.25">
      <c r="A121">
        <v>942</v>
      </c>
      <c r="B121" t="s">
        <v>10</v>
      </c>
      <c r="C121" s="1">
        <v>42682.765972222223</v>
      </c>
      <c r="D121" t="s">
        <v>161</v>
      </c>
      <c r="E121" t="str">
        <f t="shared" si="1"/>
        <v>Katarzyna@gmail.com</v>
      </c>
      <c r="F121" t="s">
        <v>36</v>
      </c>
      <c r="G121" t="s">
        <v>161</v>
      </c>
      <c r="H121">
        <v>1</v>
      </c>
      <c r="I121" t="s">
        <v>13</v>
      </c>
      <c r="J121">
        <v>79.900000000000006</v>
      </c>
      <c r="K121" t="str">
        <f>IF(LEFT(Tabela2[[#This Row],[First Name (Shipping)]])="a","K","M")</f>
        <v>M</v>
      </c>
    </row>
    <row r="122" spans="1:11" x14ac:dyDescent="0.25">
      <c r="A122">
        <v>943</v>
      </c>
      <c r="B122" t="s">
        <v>10</v>
      </c>
      <c r="C122" s="1">
        <v>42682.76666666667</v>
      </c>
      <c r="D122" t="s">
        <v>162</v>
      </c>
      <c r="E122" t="str">
        <f t="shared" si="1"/>
        <v>Emilia@gmail.com</v>
      </c>
      <c r="F122" t="s">
        <v>84</v>
      </c>
      <c r="G122" t="s">
        <v>162</v>
      </c>
      <c r="H122">
        <v>1</v>
      </c>
      <c r="I122" t="s">
        <v>13</v>
      </c>
      <c r="J122">
        <v>79.900000000000006</v>
      </c>
      <c r="K122" t="str">
        <f>IF(LEFT(Tabela2[[#This Row],[First Name (Shipping)]])="a","K","M")</f>
        <v>M</v>
      </c>
    </row>
    <row r="123" spans="1:11" x14ac:dyDescent="0.25">
      <c r="A123">
        <v>944</v>
      </c>
      <c r="B123" t="s">
        <v>10</v>
      </c>
      <c r="C123" s="1">
        <v>42682.770138888889</v>
      </c>
      <c r="D123" t="s">
        <v>163</v>
      </c>
      <c r="E123" t="str">
        <f t="shared" si="1"/>
        <v>Karolina@gmail.com</v>
      </c>
      <c r="F123" t="s">
        <v>50</v>
      </c>
      <c r="G123" t="s">
        <v>163</v>
      </c>
      <c r="H123">
        <v>1</v>
      </c>
      <c r="I123" t="s">
        <v>13</v>
      </c>
      <c r="J123">
        <v>79.900000000000006</v>
      </c>
      <c r="K123" t="str">
        <f>IF(LEFT(Tabela2[[#This Row],[First Name (Shipping)]])="a","K","M")</f>
        <v>M</v>
      </c>
    </row>
    <row r="124" spans="1:11" x14ac:dyDescent="0.25">
      <c r="A124">
        <v>945</v>
      </c>
      <c r="B124" t="s">
        <v>15</v>
      </c>
      <c r="C124" s="1">
        <v>42682.819444444445</v>
      </c>
      <c r="D124" t="s">
        <v>164</v>
      </c>
      <c r="E124" t="str">
        <f t="shared" si="1"/>
        <v>Rafał@gmail.com</v>
      </c>
      <c r="F124" t="s">
        <v>87</v>
      </c>
      <c r="G124" t="s">
        <v>164</v>
      </c>
      <c r="H124">
        <v>1</v>
      </c>
      <c r="I124" t="s">
        <v>13</v>
      </c>
      <c r="J124">
        <v>79.900000000000006</v>
      </c>
      <c r="K124" t="str">
        <f>IF(LEFT(Tabela2[[#This Row],[First Name (Shipping)]])="a","K","M")</f>
        <v>M</v>
      </c>
    </row>
    <row r="125" spans="1:11" x14ac:dyDescent="0.25">
      <c r="A125">
        <v>946</v>
      </c>
      <c r="B125" t="s">
        <v>10</v>
      </c>
      <c r="C125" s="1">
        <v>42682.772222222222</v>
      </c>
      <c r="D125" t="s">
        <v>165</v>
      </c>
      <c r="E125" t="str">
        <f t="shared" si="1"/>
        <v>Irena@gmail.com</v>
      </c>
      <c r="F125" t="s">
        <v>89</v>
      </c>
      <c r="G125" t="s">
        <v>165</v>
      </c>
      <c r="H125">
        <v>1</v>
      </c>
      <c r="I125" t="s">
        <v>13</v>
      </c>
      <c r="J125">
        <v>79.900000000000006</v>
      </c>
      <c r="K125" t="str">
        <f>IF(LEFT(Tabela2[[#This Row],[First Name (Shipping)]])="a","K","M")</f>
        <v>M</v>
      </c>
    </row>
    <row r="126" spans="1:11" x14ac:dyDescent="0.25">
      <c r="A126">
        <v>947</v>
      </c>
      <c r="B126" t="s">
        <v>10</v>
      </c>
      <c r="C126" s="1">
        <v>42682.772222222222</v>
      </c>
      <c r="D126" t="s">
        <v>164</v>
      </c>
      <c r="E126" t="str">
        <f t="shared" si="1"/>
        <v>Konrad@gmail.com</v>
      </c>
      <c r="F126" t="s">
        <v>90</v>
      </c>
      <c r="G126" t="s">
        <v>164</v>
      </c>
      <c r="H126">
        <v>1</v>
      </c>
      <c r="I126" t="s">
        <v>13</v>
      </c>
      <c r="J126">
        <v>79.900000000000006</v>
      </c>
      <c r="K126" t="str">
        <f>IF(LEFT(Tabela2[[#This Row],[First Name (Shipping)]])="a","K","M")</f>
        <v>M</v>
      </c>
    </row>
    <row r="127" spans="1:11" x14ac:dyDescent="0.25">
      <c r="A127">
        <v>948</v>
      </c>
      <c r="B127" t="s">
        <v>10</v>
      </c>
      <c r="C127" s="1">
        <v>42682.77847222222</v>
      </c>
      <c r="D127" t="s">
        <v>166</v>
      </c>
      <c r="E127" t="str">
        <f t="shared" si="1"/>
        <v>Paulina@gmail.com</v>
      </c>
      <c r="F127" t="s">
        <v>62</v>
      </c>
      <c r="G127" t="s">
        <v>166</v>
      </c>
      <c r="H127">
        <v>1</v>
      </c>
      <c r="I127" t="s">
        <v>13</v>
      </c>
      <c r="J127">
        <v>79.900000000000006</v>
      </c>
      <c r="K127" t="str">
        <f>IF(LEFT(Tabela2[[#This Row],[First Name (Shipping)]])="a","K","M")</f>
        <v>M</v>
      </c>
    </row>
    <row r="128" spans="1:11" x14ac:dyDescent="0.25">
      <c r="A128">
        <v>949</v>
      </c>
      <c r="B128" t="s">
        <v>10</v>
      </c>
      <c r="C128" s="1">
        <v>42682.780555555553</v>
      </c>
      <c r="D128" t="s">
        <v>167</v>
      </c>
      <c r="E128" t="str">
        <f t="shared" si="1"/>
        <v>Krzysztof@gmail.com</v>
      </c>
      <c r="F128" t="s">
        <v>93</v>
      </c>
      <c r="G128" t="s">
        <v>167</v>
      </c>
      <c r="H128">
        <v>1</v>
      </c>
      <c r="I128" t="s">
        <v>13</v>
      </c>
      <c r="J128">
        <v>79.900000000000006</v>
      </c>
      <c r="K128" t="str">
        <f>IF(LEFT(Tabela2[[#This Row],[First Name (Shipping)]])="a","K","M")</f>
        <v>M</v>
      </c>
    </row>
    <row r="129" spans="1:11" x14ac:dyDescent="0.25">
      <c r="A129">
        <v>950</v>
      </c>
      <c r="B129" t="s">
        <v>15</v>
      </c>
      <c r="C129" s="1">
        <v>42682.861111111109</v>
      </c>
      <c r="D129" t="s">
        <v>168</v>
      </c>
      <c r="E129" t="str">
        <f t="shared" si="1"/>
        <v>Małgorzata@gmail.com</v>
      </c>
      <c r="F129" t="s">
        <v>21</v>
      </c>
      <c r="G129" t="s">
        <v>168</v>
      </c>
      <c r="H129">
        <v>1</v>
      </c>
      <c r="I129" t="s">
        <v>13</v>
      </c>
      <c r="J129">
        <v>79.900000000000006</v>
      </c>
      <c r="K129" t="str">
        <f>IF(LEFT(Tabela2[[#This Row],[First Name (Shipping)]])="a","K","M")</f>
        <v>M</v>
      </c>
    </row>
    <row r="130" spans="1:11" x14ac:dyDescent="0.25">
      <c r="A130">
        <v>951</v>
      </c>
      <c r="B130" t="s">
        <v>10</v>
      </c>
      <c r="C130" s="1">
        <v>42682.786805555559</v>
      </c>
      <c r="D130" t="s">
        <v>169</v>
      </c>
      <c r="E130" t="str">
        <f t="shared" ref="E130:E193" si="2">F130&amp;"@gmail.com"</f>
        <v>Paulina@gmail.com</v>
      </c>
      <c r="F130" t="s">
        <v>62</v>
      </c>
      <c r="G130" t="s">
        <v>169</v>
      </c>
      <c r="H130">
        <v>1</v>
      </c>
      <c r="I130" t="s">
        <v>13</v>
      </c>
      <c r="J130">
        <v>79.900000000000006</v>
      </c>
      <c r="K130" t="str">
        <f>IF(LEFT(Tabela2[[#This Row],[First Name (Shipping)]])="a","K","M")</f>
        <v>M</v>
      </c>
    </row>
    <row r="131" spans="1:11" x14ac:dyDescent="0.25">
      <c r="A131">
        <v>952</v>
      </c>
      <c r="B131" t="s">
        <v>10</v>
      </c>
      <c r="C131" s="1">
        <v>42682.789583333331</v>
      </c>
      <c r="D131" t="s">
        <v>170</v>
      </c>
      <c r="E131" t="str">
        <f t="shared" si="2"/>
        <v>Katarzyna@gmail.com</v>
      </c>
      <c r="F131" t="s">
        <v>36</v>
      </c>
      <c r="G131" t="s">
        <v>170</v>
      </c>
      <c r="H131">
        <v>1</v>
      </c>
      <c r="I131" t="s">
        <v>13</v>
      </c>
      <c r="J131">
        <v>79.900000000000006</v>
      </c>
      <c r="K131" t="str">
        <f>IF(LEFT(Tabela2[[#This Row],[First Name (Shipping)]])="a","K","M")</f>
        <v>M</v>
      </c>
    </row>
    <row r="132" spans="1:11" x14ac:dyDescent="0.25">
      <c r="A132">
        <v>953</v>
      </c>
      <c r="B132" t="s">
        <v>10</v>
      </c>
      <c r="C132" s="1">
        <v>42682.790972222225</v>
      </c>
      <c r="D132" t="s">
        <v>171</v>
      </c>
      <c r="E132" t="str">
        <f t="shared" si="2"/>
        <v>Anna@gmail.com</v>
      </c>
      <c r="F132" t="s">
        <v>44</v>
      </c>
      <c r="G132" t="s">
        <v>171</v>
      </c>
      <c r="H132">
        <v>1</v>
      </c>
      <c r="I132" t="s">
        <v>13</v>
      </c>
      <c r="J132">
        <v>79.900000000000006</v>
      </c>
      <c r="K132" t="str">
        <f>IF(LEFT(Tabela2[[#This Row],[First Name (Shipping)]])="a","K","M")</f>
        <v>K</v>
      </c>
    </row>
    <row r="133" spans="1:11" x14ac:dyDescent="0.25">
      <c r="A133">
        <v>954</v>
      </c>
      <c r="B133" t="s">
        <v>10</v>
      </c>
      <c r="C133" s="1">
        <v>42682.796527777777</v>
      </c>
      <c r="D133" t="s">
        <v>172</v>
      </c>
      <c r="E133" t="str">
        <f t="shared" si="2"/>
        <v>Dawid@gmail.com</v>
      </c>
      <c r="F133" t="s">
        <v>98</v>
      </c>
      <c r="G133" t="s">
        <v>172</v>
      </c>
      <c r="H133">
        <v>1</v>
      </c>
      <c r="I133" t="s">
        <v>13</v>
      </c>
      <c r="J133">
        <v>79.900000000000006</v>
      </c>
      <c r="K133" t="str">
        <f>IF(LEFT(Tabela2[[#This Row],[First Name (Shipping)]])="a","K","M")</f>
        <v>M</v>
      </c>
    </row>
    <row r="134" spans="1:11" x14ac:dyDescent="0.25">
      <c r="A134">
        <v>955</v>
      </c>
      <c r="B134" t="s">
        <v>10</v>
      </c>
      <c r="C134" s="1">
        <v>42682.806250000001</v>
      </c>
      <c r="D134" t="s">
        <v>76</v>
      </c>
      <c r="E134" t="str">
        <f t="shared" si="2"/>
        <v>Rafal@gmail.com</v>
      </c>
      <c r="F134" t="s">
        <v>100</v>
      </c>
      <c r="G134" t="s">
        <v>76</v>
      </c>
      <c r="H134">
        <v>1</v>
      </c>
      <c r="I134" t="s">
        <v>13</v>
      </c>
      <c r="J134">
        <v>79.900000000000006</v>
      </c>
      <c r="K134" t="str">
        <f>IF(LEFT(Tabela2[[#This Row],[First Name (Shipping)]])="a","K","M")</f>
        <v>M</v>
      </c>
    </row>
    <row r="135" spans="1:11" x14ac:dyDescent="0.25">
      <c r="A135">
        <v>956</v>
      </c>
      <c r="B135" t="s">
        <v>10</v>
      </c>
      <c r="C135" s="1">
        <v>42682.8125</v>
      </c>
      <c r="D135" t="s">
        <v>107</v>
      </c>
      <c r="E135" t="str">
        <f t="shared" si="2"/>
        <v>Sylwia@gmail.com</v>
      </c>
      <c r="F135" t="s">
        <v>102</v>
      </c>
      <c r="G135" t="s">
        <v>107</v>
      </c>
      <c r="H135">
        <v>1</v>
      </c>
      <c r="I135" t="s">
        <v>13</v>
      </c>
      <c r="J135">
        <v>79.900000000000006</v>
      </c>
      <c r="K135" t="str">
        <f>IF(LEFT(Tabela2[[#This Row],[First Name (Shipping)]])="a","K","M")</f>
        <v>M</v>
      </c>
    </row>
    <row r="136" spans="1:11" hidden="1" x14ac:dyDescent="0.25">
      <c r="A136">
        <v>957</v>
      </c>
      <c r="B136" t="s">
        <v>10</v>
      </c>
      <c r="C136" s="1">
        <v>42682.816666666666</v>
      </c>
      <c r="D136">
        <v>1708</v>
      </c>
      <c r="E136" t="str">
        <f t="shared" si="2"/>
        <v>Paulina@gmail.com</v>
      </c>
      <c r="F136" t="s">
        <v>62</v>
      </c>
      <c r="G136">
        <v>1708</v>
      </c>
      <c r="H136">
        <v>1</v>
      </c>
      <c r="I136" t="s">
        <v>13</v>
      </c>
      <c r="J136">
        <v>79.900000000000006</v>
      </c>
      <c r="K136" t="str">
        <f>IF(LEFT(Tabela2[[#This Row],[First Name (Shipping)]])="a","K","M")</f>
        <v>M</v>
      </c>
    </row>
    <row r="137" spans="1:11" x14ac:dyDescent="0.25">
      <c r="A137">
        <v>958</v>
      </c>
      <c r="B137" t="s">
        <v>10</v>
      </c>
      <c r="C137" s="1">
        <v>42682.818055555559</v>
      </c>
      <c r="D137" t="s">
        <v>173</v>
      </c>
      <c r="E137" t="str">
        <f t="shared" si="2"/>
        <v>Michał@gmail.com</v>
      </c>
      <c r="F137" t="s">
        <v>23</v>
      </c>
      <c r="G137" t="s">
        <v>173</v>
      </c>
      <c r="H137">
        <v>1</v>
      </c>
      <c r="I137" t="s">
        <v>13</v>
      </c>
      <c r="J137">
        <v>79.900000000000006</v>
      </c>
      <c r="K137" t="str">
        <f>IF(LEFT(Tabela2[[#This Row],[First Name (Shipping)]])="a","K","M")</f>
        <v>M</v>
      </c>
    </row>
    <row r="138" spans="1:11" x14ac:dyDescent="0.25">
      <c r="A138">
        <v>959</v>
      </c>
      <c r="B138" t="s">
        <v>10</v>
      </c>
      <c r="C138" s="1">
        <v>42682.818055555559</v>
      </c>
      <c r="D138" t="s">
        <v>107</v>
      </c>
      <c r="E138" t="str">
        <f t="shared" si="2"/>
        <v>Agata@gmail.com</v>
      </c>
      <c r="F138" t="s">
        <v>106</v>
      </c>
      <c r="G138" t="s">
        <v>107</v>
      </c>
      <c r="H138">
        <v>1</v>
      </c>
      <c r="I138" t="s">
        <v>13</v>
      </c>
      <c r="J138">
        <v>79.900000000000006</v>
      </c>
      <c r="K138" t="str">
        <f>IF(LEFT(Tabela2[[#This Row],[First Name (Shipping)]])="a","K","M")</f>
        <v>K</v>
      </c>
    </row>
    <row r="139" spans="1:11" x14ac:dyDescent="0.25">
      <c r="A139">
        <v>960</v>
      </c>
      <c r="B139" t="s">
        <v>10</v>
      </c>
      <c r="C139" s="1">
        <v>42682.819444444445</v>
      </c>
      <c r="D139" t="s">
        <v>174</v>
      </c>
      <c r="E139" t="str">
        <f t="shared" si="2"/>
        <v>Katarzyna@gmail.com</v>
      </c>
      <c r="F139" t="s">
        <v>36</v>
      </c>
      <c r="G139" t="s">
        <v>174</v>
      </c>
      <c r="H139">
        <v>1</v>
      </c>
      <c r="I139" t="s">
        <v>13</v>
      </c>
      <c r="J139">
        <v>79.900000000000006</v>
      </c>
      <c r="K139" t="str">
        <f>IF(LEFT(Tabela2[[#This Row],[First Name (Shipping)]])="a","K","M")</f>
        <v>M</v>
      </c>
    </row>
    <row r="140" spans="1:11" x14ac:dyDescent="0.25">
      <c r="A140">
        <v>961</v>
      </c>
      <c r="B140" t="s">
        <v>15</v>
      </c>
      <c r="C140" s="1">
        <v>42682.825694444444</v>
      </c>
      <c r="D140" t="s">
        <v>175</v>
      </c>
      <c r="E140" t="str">
        <f t="shared" si="2"/>
        <v>Agnieszka@gmail.com</v>
      </c>
      <c r="F140" t="s">
        <v>27</v>
      </c>
      <c r="G140" t="s">
        <v>175</v>
      </c>
      <c r="H140">
        <v>1</v>
      </c>
      <c r="I140" t="s">
        <v>13</v>
      </c>
      <c r="J140">
        <v>79.900000000000006</v>
      </c>
      <c r="K140" t="str">
        <f>IF(LEFT(Tabela2[[#This Row],[First Name (Shipping)]])="a","K","M")</f>
        <v>K</v>
      </c>
    </row>
    <row r="141" spans="1:11" x14ac:dyDescent="0.25">
      <c r="A141">
        <v>962</v>
      </c>
      <c r="B141" t="s">
        <v>10</v>
      </c>
      <c r="C141" s="1">
        <v>42682.82916666667</v>
      </c>
      <c r="D141" t="s">
        <v>176</v>
      </c>
      <c r="E141" t="str">
        <f t="shared" si="2"/>
        <v>Robert@gmail.com</v>
      </c>
      <c r="F141" t="s">
        <v>71</v>
      </c>
      <c r="G141" t="s">
        <v>176</v>
      </c>
      <c r="H141">
        <v>1</v>
      </c>
      <c r="I141" t="s">
        <v>13</v>
      </c>
      <c r="J141">
        <v>79.900000000000006</v>
      </c>
      <c r="K141" t="str">
        <f>IF(LEFT(Tabela2[[#This Row],[First Name (Shipping)]])="a","K","M")</f>
        <v>M</v>
      </c>
    </row>
    <row r="142" spans="1:11" x14ac:dyDescent="0.25">
      <c r="A142">
        <v>963</v>
      </c>
      <c r="B142" t="s">
        <v>10</v>
      </c>
      <c r="C142" s="1">
        <v>42682.839583333334</v>
      </c>
      <c r="D142" t="s">
        <v>177</v>
      </c>
      <c r="E142" t="str">
        <f t="shared" si="2"/>
        <v>Paweł@gmail.com</v>
      </c>
      <c r="F142" t="s">
        <v>111</v>
      </c>
      <c r="G142" t="s">
        <v>177</v>
      </c>
      <c r="H142">
        <v>1</v>
      </c>
      <c r="I142" t="s">
        <v>13</v>
      </c>
      <c r="J142">
        <v>79.900000000000006</v>
      </c>
      <c r="K142" t="str">
        <f>IF(LEFT(Tabela2[[#This Row],[First Name (Shipping)]])="a","K","M")</f>
        <v>M</v>
      </c>
    </row>
    <row r="143" spans="1:11" x14ac:dyDescent="0.25">
      <c r="A143">
        <v>964</v>
      </c>
      <c r="B143" t="s">
        <v>10</v>
      </c>
      <c r="C143" s="1">
        <v>42682.845138888886</v>
      </c>
      <c r="D143" t="s">
        <v>158</v>
      </c>
      <c r="E143" t="str">
        <f t="shared" si="2"/>
        <v>Magda@gmail.com</v>
      </c>
      <c r="F143" t="s">
        <v>113</v>
      </c>
      <c r="G143" t="s">
        <v>158</v>
      </c>
      <c r="H143">
        <v>1</v>
      </c>
      <c r="I143" t="s">
        <v>13</v>
      </c>
      <c r="J143">
        <v>79.900000000000006</v>
      </c>
      <c r="K143" t="str">
        <f>IF(LEFT(Tabela2[[#This Row],[First Name (Shipping)]])="a","K","M")</f>
        <v>M</v>
      </c>
    </row>
    <row r="144" spans="1:11" x14ac:dyDescent="0.25">
      <c r="A144">
        <v>965</v>
      </c>
      <c r="B144" t="s">
        <v>10</v>
      </c>
      <c r="C144" s="1">
        <v>42682.856249999997</v>
      </c>
      <c r="D144" t="s">
        <v>178</v>
      </c>
      <c r="E144" t="str">
        <f t="shared" si="2"/>
        <v>Aleksander@gmail.com</v>
      </c>
      <c r="F144" t="s">
        <v>115</v>
      </c>
      <c r="G144" t="s">
        <v>178</v>
      </c>
      <c r="H144">
        <v>1</v>
      </c>
      <c r="I144" t="s">
        <v>13</v>
      </c>
      <c r="J144">
        <v>79.900000000000006</v>
      </c>
      <c r="K144" t="str">
        <f>IF(LEFT(Tabela2[[#This Row],[First Name (Shipping)]])="a","K","M")</f>
        <v>K</v>
      </c>
    </row>
    <row r="145" spans="1:11" x14ac:dyDescent="0.25">
      <c r="A145">
        <v>966</v>
      </c>
      <c r="B145" t="s">
        <v>10</v>
      </c>
      <c r="C145" s="1">
        <v>42682.856944444444</v>
      </c>
      <c r="D145" t="s">
        <v>179</v>
      </c>
      <c r="E145" t="str">
        <f t="shared" si="2"/>
        <v>Joanna@gmail.com</v>
      </c>
      <c r="F145" t="s">
        <v>53</v>
      </c>
      <c r="G145" t="s">
        <v>179</v>
      </c>
      <c r="H145">
        <v>1</v>
      </c>
      <c r="I145" t="s">
        <v>13</v>
      </c>
      <c r="J145">
        <v>79.900000000000006</v>
      </c>
      <c r="K145" t="str">
        <f>IF(LEFT(Tabela2[[#This Row],[First Name (Shipping)]])="a","K","M")</f>
        <v>M</v>
      </c>
    </row>
    <row r="146" spans="1:11" x14ac:dyDescent="0.25">
      <c r="A146">
        <v>967</v>
      </c>
      <c r="B146" t="s">
        <v>10</v>
      </c>
      <c r="C146" s="1">
        <v>42682.857638888891</v>
      </c>
      <c r="D146" t="s">
        <v>180</v>
      </c>
      <c r="E146" t="str">
        <f t="shared" si="2"/>
        <v>Daniel@gmail.com</v>
      </c>
      <c r="F146" t="s">
        <v>118</v>
      </c>
      <c r="G146" t="s">
        <v>180</v>
      </c>
      <c r="H146">
        <v>1</v>
      </c>
      <c r="I146" t="s">
        <v>13</v>
      </c>
      <c r="J146">
        <v>79.900000000000006</v>
      </c>
      <c r="K146" t="str">
        <f>IF(LEFT(Tabela2[[#This Row],[First Name (Shipping)]])="a","K","M")</f>
        <v>M</v>
      </c>
    </row>
    <row r="147" spans="1:11" x14ac:dyDescent="0.25">
      <c r="A147">
        <v>968</v>
      </c>
      <c r="B147" t="s">
        <v>10</v>
      </c>
      <c r="C147" s="1">
        <v>42682.862500000003</v>
      </c>
      <c r="D147" t="s">
        <v>181</v>
      </c>
      <c r="E147" t="str">
        <f t="shared" si="2"/>
        <v>Andrzej@gmail.com</v>
      </c>
      <c r="F147" t="s">
        <v>120</v>
      </c>
      <c r="G147" t="s">
        <v>181</v>
      </c>
      <c r="H147">
        <v>1</v>
      </c>
      <c r="I147" t="s">
        <v>13</v>
      </c>
      <c r="J147">
        <v>79.900000000000006</v>
      </c>
      <c r="K147" t="str">
        <f>IF(LEFT(Tabela2[[#This Row],[First Name (Shipping)]])="a","K","M")</f>
        <v>K</v>
      </c>
    </row>
    <row r="148" spans="1:11" x14ac:dyDescent="0.25">
      <c r="A148">
        <v>969</v>
      </c>
      <c r="B148" t="s">
        <v>10</v>
      </c>
      <c r="C148" s="1">
        <v>42682.863888888889</v>
      </c>
      <c r="D148" t="s">
        <v>182</v>
      </c>
      <c r="E148" t="str">
        <f t="shared" si="2"/>
        <v>Oskar@gmail.com</v>
      </c>
      <c r="F148" t="s">
        <v>122</v>
      </c>
      <c r="G148" t="s">
        <v>182</v>
      </c>
      <c r="H148">
        <v>1</v>
      </c>
      <c r="I148" t="s">
        <v>13</v>
      </c>
      <c r="J148">
        <v>79.900000000000006</v>
      </c>
      <c r="K148" t="str">
        <f>IF(LEFT(Tabela2[[#This Row],[First Name (Shipping)]])="a","K","M")</f>
        <v>M</v>
      </c>
    </row>
    <row r="149" spans="1:11" x14ac:dyDescent="0.25">
      <c r="A149">
        <v>970</v>
      </c>
      <c r="B149" t="s">
        <v>10</v>
      </c>
      <c r="C149" s="1">
        <v>42682.865972222222</v>
      </c>
      <c r="D149" t="s">
        <v>183</v>
      </c>
      <c r="E149" t="str">
        <f t="shared" si="2"/>
        <v>Małgorzata@gmail.com</v>
      </c>
      <c r="F149" t="s">
        <v>21</v>
      </c>
      <c r="G149" t="s">
        <v>183</v>
      </c>
      <c r="H149">
        <v>1</v>
      </c>
      <c r="I149" t="s">
        <v>13</v>
      </c>
      <c r="J149">
        <v>79.900000000000006</v>
      </c>
      <c r="K149" t="str">
        <f>IF(LEFT(Tabela2[[#This Row],[First Name (Shipping)]])="a","K","M")</f>
        <v>M</v>
      </c>
    </row>
    <row r="150" spans="1:11" x14ac:dyDescent="0.25">
      <c r="A150">
        <v>971</v>
      </c>
      <c r="B150" t="s">
        <v>10</v>
      </c>
      <c r="C150" s="1">
        <v>42682.866666666669</v>
      </c>
      <c r="D150" t="s">
        <v>184</v>
      </c>
      <c r="E150" t="str">
        <f t="shared" si="2"/>
        <v>Michał@gmail.com</v>
      </c>
      <c r="F150" t="s">
        <v>23</v>
      </c>
      <c r="G150" t="s">
        <v>184</v>
      </c>
      <c r="H150">
        <v>1</v>
      </c>
      <c r="I150" t="s">
        <v>13</v>
      </c>
      <c r="J150">
        <v>79.900000000000006</v>
      </c>
      <c r="K150" t="str">
        <f>IF(LEFT(Tabela2[[#This Row],[First Name (Shipping)]])="a","K","M")</f>
        <v>M</v>
      </c>
    </row>
    <row r="151" spans="1:11" x14ac:dyDescent="0.25">
      <c r="A151">
        <v>972</v>
      </c>
      <c r="B151" t="s">
        <v>10</v>
      </c>
      <c r="C151" s="1">
        <v>42682.870833333334</v>
      </c>
      <c r="D151" t="s">
        <v>185</v>
      </c>
      <c r="E151" t="str">
        <f t="shared" si="2"/>
        <v>Ewelina@gmail.com</v>
      </c>
      <c r="F151" t="s">
        <v>25</v>
      </c>
      <c r="G151" t="s">
        <v>185</v>
      </c>
      <c r="H151">
        <v>1</v>
      </c>
      <c r="I151" t="s">
        <v>13</v>
      </c>
      <c r="J151">
        <v>79.900000000000006</v>
      </c>
      <c r="K151" t="str">
        <f>IF(LEFT(Tabela2[[#This Row],[First Name (Shipping)]])="a","K","M")</f>
        <v>M</v>
      </c>
    </row>
    <row r="152" spans="1:11" x14ac:dyDescent="0.25">
      <c r="A152">
        <v>973</v>
      </c>
      <c r="B152" t="s">
        <v>10</v>
      </c>
      <c r="C152" s="1">
        <v>42682.87777777778</v>
      </c>
      <c r="D152" t="s">
        <v>186</v>
      </c>
      <c r="E152" t="str">
        <f t="shared" si="2"/>
        <v>Agnieszka@gmail.com</v>
      </c>
      <c r="F152" t="s">
        <v>27</v>
      </c>
      <c r="G152" t="s">
        <v>186</v>
      </c>
      <c r="H152">
        <v>1</v>
      </c>
      <c r="I152" t="s">
        <v>13</v>
      </c>
      <c r="J152">
        <v>79.900000000000006</v>
      </c>
      <c r="K152" t="str">
        <f>IF(LEFT(Tabela2[[#This Row],[First Name (Shipping)]])="a","K","M")</f>
        <v>K</v>
      </c>
    </row>
    <row r="153" spans="1:11" x14ac:dyDescent="0.25">
      <c r="A153">
        <v>974</v>
      </c>
      <c r="B153" t="s">
        <v>15</v>
      </c>
      <c r="C153" s="1">
        <v>42682.883333333331</v>
      </c>
      <c r="D153" t="s">
        <v>187</v>
      </c>
      <c r="E153" t="str">
        <f t="shared" si="2"/>
        <v>Michał@gmail.com</v>
      </c>
      <c r="F153" t="s">
        <v>23</v>
      </c>
      <c r="G153" t="s">
        <v>187</v>
      </c>
      <c r="H153">
        <v>1</v>
      </c>
      <c r="I153" t="s">
        <v>13</v>
      </c>
      <c r="J153">
        <v>79.900000000000006</v>
      </c>
      <c r="K153" t="str">
        <f>IF(LEFT(Tabela2[[#This Row],[First Name (Shipping)]])="a","K","M")</f>
        <v>M</v>
      </c>
    </row>
    <row r="154" spans="1:11" x14ac:dyDescent="0.25">
      <c r="A154">
        <v>975</v>
      </c>
      <c r="B154" t="s">
        <v>10</v>
      </c>
      <c r="C154" s="1">
        <v>42682.879861111112</v>
      </c>
      <c r="D154" t="s">
        <v>188</v>
      </c>
      <c r="E154" t="str">
        <f t="shared" si="2"/>
        <v>Piotr@gmail.com</v>
      </c>
      <c r="F154" t="s">
        <v>30</v>
      </c>
      <c r="G154" t="s">
        <v>188</v>
      </c>
      <c r="H154">
        <v>1</v>
      </c>
      <c r="I154" t="s">
        <v>13</v>
      </c>
      <c r="J154">
        <v>79.900000000000006</v>
      </c>
      <c r="K154" t="str">
        <f>IF(LEFT(Tabela2[[#This Row],[First Name (Shipping)]])="a","K","M")</f>
        <v>M</v>
      </c>
    </row>
    <row r="155" spans="1:11" x14ac:dyDescent="0.25">
      <c r="A155">
        <v>976</v>
      </c>
      <c r="B155" t="s">
        <v>10</v>
      </c>
      <c r="C155" s="1">
        <v>42682.882638888892</v>
      </c>
      <c r="D155" t="s">
        <v>189</v>
      </c>
      <c r="E155" t="str">
        <f t="shared" si="2"/>
        <v>Jakub@gmail.com</v>
      </c>
      <c r="F155" t="s">
        <v>32</v>
      </c>
      <c r="G155" t="s">
        <v>189</v>
      </c>
      <c r="H155">
        <v>1</v>
      </c>
      <c r="I155" t="s">
        <v>13</v>
      </c>
      <c r="J155">
        <v>79.900000000000006</v>
      </c>
      <c r="K155" t="str">
        <f>IF(LEFT(Tabela2[[#This Row],[First Name (Shipping)]])="a","K","M")</f>
        <v>M</v>
      </c>
    </row>
    <row r="156" spans="1:11" x14ac:dyDescent="0.25">
      <c r="A156">
        <v>977</v>
      </c>
      <c r="B156" t="s">
        <v>10</v>
      </c>
      <c r="C156" s="1">
        <v>42682.885416666664</v>
      </c>
      <c r="D156" t="s">
        <v>190</v>
      </c>
      <c r="E156" t="str">
        <f t="shared" si="2"/>
        <v>Marta@gmail.com</v>
      </c>
      <c r="F156" t="s">
        <v>34</v>
      </c>
      <c r="G156" t="s">
        <v>190</v>
      </c>
      <c r="H156">
        <v>1</v>
      </c>
      <c r="I156" t="s">
        <v>13</v>
      </c>
      <c r="J156">
        <v>79.900000000000006</v>
      </c>
      <c r="K156" t="str">
        <f>IF(LEFT(Tabela2[[#This Row],[First Name (Shipping)]])="a","K","M")</f>
        <v>M</v>
      </c>
    </row>
    <row r="157" spans="1:11" x14ac:dyDescent="0.25">
      <c r="A157">
        <v>978</v>
      </c>
      <c r="B157" t="s">
        <v>10</v>
      </c>
      <c r="C157" s="1">
        <v>42682.886805555558</v>
      </c>
      <c r="D157" t="s">
        <v>191</v>
      </c>
      <c r="E157" t="str">
        <f t="shared" si="2"/>
        <v>Katarzyna@gmail.com</v>
      </c>
      <c r="F157" t="s">
        <v>36</v>
      </c>
      <c r="G157" t="s">
        <v>191</v>
      </c>
      <c r="H157">
        <v>1</v>
      </c>
      <c r="I157" t="s">
        <v>13</v>
      </c>
      <c r="J157">
        <v>79.900000000000006</v>
      </c>
      <c r="K157" t="str">
        <f>IF(LEFT(Tabela2[[#This Row],[First Name (Shipping)]])="a","K","M")</f>
        <v>M</v>
      </c>
    </row>
    <row r="158" spans="1:11" x14ac:dyDescent="0.25">
      <c r="A158">
        <v>979</v>
      </c>
      <c r="B158" t="s">
        <v>15</v>
      </c>
      <c r="C158" s="1">
        <v>42682.904166666667</v>
      </c>
      <c r="D158" t="s">
        <v>187</v>
      </c>
      <c r="E158" t="str">
        <f t="shared" si="2"/>
        <v>Agnieszka@gmail.com</v>
      </c>
      <c r="F158" t="s">
        <v>27</v>
      </c>
      <c r="G158" t="s">
        <v>187</v>
      </c>
      <c r="H158">
        <v>1</v>
      </c>
      <c r="I158" t="s">
        <v>13</v>
      </c>
      <c r="J158">
        <v>79.900000000000006</v>
      </c>
      <c r="K158" t="str">
        <f>IF(LEFT(Tabela2[[#This Row],[First Name (Shipping)]])="a","K","M")</f>
        <v>K</v>
      </c>
    </row>
    <row r="159" spans="1:11" x14ac:dyDescent="0.25">
      <c r="A159">
        <v>980</v>
      </c>
      <c r="B159" t="s">
        <v>10</v>
      </c>
      <c r="C159" s="1">
        <v>42682.886805555558</v>
      </c>
      <c r="D159" t="s">
        <v>192</v>
      </c>
      <c r="E159" t="str">
        <f t="shared" si="2"/>
        <v>Marcin@gmail.com</v>
      </c>
      <c r="F159" t="s">
        <v>39</v>
      </c>
      <c r="G159" t="s">
        <v>192</v>
      </c>
      <c r="H159">
        <v>1</v>
      </c>
      <c r="I159" t="s">
        <v>13</v>
      </c>
      <c r="J159">
        <v>79.900000000000006</v>
      </c>
      <c r="K159" t="str">
        <f>IF(LEFT(Tabela2[[#This Row],[First Name (Shipping)]])="a","K","M")</f>
        <v>M</v>
      </c>
    </row>
    <row r="160" spans="1:11" x14ac:dyDescent="0.25">
      <c r="A160">
        <v>981</v>
      </c>
      <c r="B160" t="s">
        <v>10</v>
      </c>
      <c r="C160" s="1">
        <v>42682.888888888891</v>
      </c>
      <c r="D160" t="s">
        <v>193</v>
      </c>
      <c r="E160" t="str">
        <f t="shared" si="2"/>
        <v>Agnieszka@gmail.com</v>
      </c>
      <c r="F160" t="s">
        <v>27</v>
      </c>
      <c r="G160" t="s">
        <v>193</v>
      </c>
      <c r="H160">
        <v>1</v>
      </c>
      <c r="I160" t="s">
        <v>13</v>
      </c>
      <c r="J160">
        <v>79.900000000000006</v>
      </c>
      <c r="K160" t="str">
        <f>IF(LEFT(Tabela2[[#This Row],[First Name (Shipping)]])="a","K","M")</f>
        <v>K</v>
      </c>
    </row>
    <row r="161" spans="1:11" x14ac:dyDescent="0.25">
      <c r="A161">
        <v>982</v>
      </c>
      <c r="B161" t="s">
        <v>10</v>
      </c>
      <c r="C161" s="1">
        <v>42682.89166666667</v>
      </c>
      <c r="D161" t="s">
        <v>194</v>
      </c>
      <c r="E161" t="str">
        <f t="shared" si="2"/>
        <v>Damian@gmail.com</v>
      </c>
      <c r="F161" t="s">
        <v>42</v>
      </c>
      <c r="G161" t="s">
        <v>194</v>
      </c>
      <c r="H161">
        <v>1</v>
      </c>
      <c r="I161" t="s">
        <v>13</v>
      </c>
      <c r="J161">
        <v>79.900000000000006</v>
      </c>
      <c r="K161" t="str">
        <f>IF(LEFT(Tabela2[[#This Row],[First Name (Shipping)]])="a","K","M")</f>
        <v>M</v>
      </c>
    </row>
    <row r="162" spans="1:11" x14ac:dyDescent="0.25">
      <c r="A162">
        <v>983</v>
      </c>
      <c r="B162" t="s">
        <v>10</v>
      </c>
      <c r="C162" s="1">
        <v>42682.890972222223</v>
      </c>
      <c r="D162" t="s">
        <v>195</v>
      </c>
      <c r="E162" t="str">
        <f t="shared" si="2"/>
        <v>Anna@gmail.com</v>
      </c>
      <c r="F162" t="s">
        <v>44</v>
      </c>
      <c r="G162" t="s">
        <v>195</v>
      </c>
      <c r="H162">
        <v>1</v>
      </c>
      <c r="I162" t="s">
        <v>13</v>
      </c>
      <c r="J162">
        <v>79.900000000000006</v>
      </c>
      <c r="K162" t="str">
        <f>IF(LEFT(Tabela2[[#This Row],[First Name (Shipping)]])="a","K","M")</f>
        <v>K</v>
      </c>
    </row>
    <row r="163" spans="1:11" x14ac:dyDescent="0.25">
      <c r="A163">
        <v>984</v>
      </c>
      <c r="B163" t="s">
        <v>10</v>
      </c>
      <c r="C163" s="1">
        <v>42682.897222222222</v>
      </c>
      <c r="D163" t="s">
        <v>196</v>
      </c>
      <c r="E163" t="str">
        <f t="shared" si="2"/>
        <v>Bartek@gmail.com</v>
      </c>
      <c r="F163" t="s">
        <v>46</v>
      </c>
      <c r="G163" t="s">
        <v>196</v>
      </c>
      <c r="H163">
        <v>1</v>
      </c>
      <c r="I163" t="s">
        <v>13</v>
      </c>
      <c r="J163">
        <v>79.900000000000006</v>
      </c>
      <c r="K163" t="str">
        <f>IF(LEFT(Tabela2[[#This Row],[First Name (Shipping)]])="a","K","M")</f>
        <v>M</v>
      </c>
    </row>
    <row r="164" spans="1:11" x14ac:dyDescent="0.25">
      <c r="A164">
        <v>985</v>
      </c>
      <c r="B164" t="s">
        <v>10</v>
      </c>
      <c r="C164" s="1">
        <v>42682.897222222222</v>
      </c>
      <c r="D164" t="s">
        <v>197</v>
      </c>
      <c r="E164" t="str">
        <f t="shared" si="2"/>
        <v>Małgorzata@gmail.com</v>
      </c>
      <c r="F164" t="s">
        <v>21</v>
      </c>
      <c r="G164" t="s">
        <v>197</v>
      </c>
      <c r="H164">
        <v>1</v>
      </c>
      <c r="I164" t="s">
        <v>13</v>
      </c>
      <c r="J164">
        <v>79.900000000000006</v>
      </c>
      <c r="K164" t="str">
        <f>IF(LEFT(Tabela2[[#This Row],[First Name (Shipping)]])="a","K","M")</f>
        <v>M</v>
      </c>
    </row>
    <row r="165" spans="1:11" x14ac:dyDescent="0.25">
      <c r="A165">
        <v>986</v>
      </c>
      <c r="B165" t="s">
        <v>10</v>
      </c>
      <c r="C165" s="1">
        <v>42682.944444444445</v>
      </c>
      <c r="D165" t="s">
        <v>198</v>
      </c>
      <c r="E165" t="str">
        <f t="shared" si="2"/>
        <v>Małgorzata@gmail.com</v>
      </c>
      <c r="F165" t="s">
        <v>21</v>
      </c>
      <c r="G165" t="s">
        <v>198</v>
      </c>
      <c r="H165">
        <v>1</v>
      </c>
      <c r="I165" t="s">
        <v>13</v>
      </c>
      <c r="J165">
        <v>79.900000000000006</v>
      </c>
      <c r="K165" t="str">
        <f>IF(LEFT(Tabela2[[#This Row],[First Name (Shipping)]])="a","K","M")</f>
        <v>M</v>
      </c>
    </row>
    <row r="166" spans="1:11" x14ac:dyDescent="0.25">
      <c r="A166">
        <v>987</v>
      </c>
      <c r="B166" t="s">
        <v>10</v>
      </c>
      <c r="C166" s="1">
        <v>42682.90902777778</v>
      </c>
      <c r="D166" t="s">
        <v>199</v>
      </c>
      <c r="E166" t="str">
        <f t="shared" si="2"/>
        <v>Karolina@gmail.com</v>
      </c>
      <c r="F166" t="s">
        <v>50</v>
      </c>
      <c r="G166" t="s">
        <v>199</v>
      </c>
      <c r="H166">
        <v>1</v>
      </c>
      <c r="I166" t="s">
        <v>13</v>
      </c>
      <c r="J166">
        <v>79.900000000000006</v>
      </c>
      <c r="K166" t="str">
        <f>IF(LEFT(Tabela2[[#This Row],[First Name (Shipping)]])="a","K","M")</f>
        <v>M</v>
      </c>
    </row>
    <row r="167" spans="1:11" x14ac:dyDescent="0.25">
      <c r="A167">
        <v>988</v>
      </c>
      <c r="B167" t="s">
        <v>10</v>
      </c>
      <c r="C167" s="1">
        <v>42682.90902777778</v>
      </c>
      <c r="D167" t="s">
        <v>200</v>
      </c>
      <c r="E167" t="str">
        <f t="shared" si="2"/>
        <v>Anna@gmail.com</v>
      </c>
      <c r="F167" t="s">
        <v>44</v>
      </c>
      <c r="G167" t="s">
        <v>200</v>
      </c>
      <c r="H167">
        <v>1</v>
      </c>
      <c r="I167" t="s">
        <v>13</v>
      </c>
      <c r="J167">
        <v>79.900000000000006</v>
      </c>
      <c r="K167" t="str">
        <f>IF(LEFT(Tabela2[[#This Row],[First Name (Shipping)]])="a","K","M")</f>
        <v>K</v>
      </c>
    </row>
    <row r="168" spans="1:11" x14ac:dyDescent="0.25">
      <c r="A168">
        <v>989</v>
      </c>
      <c r="B168" t="s">
        <v>10</v>
      </c>
      <c r="C168" s="1">
        <v>42682.907638888886</v>
      </c>
      <c r="D168" t="s">
        <v>201</v>
      </c>
      <c r="E168" t="str">
        <f t="shared" si="2"/>
        <v>Joanna@gmail.com</v>
      </c>
      <c r="F168" t="s">
        <v>53</v>
      </c>
      <c r="G168" t="s">
        <v>201</v>
      </c>
      <c r="H168">
        <v>1</v>
      </c>
      <c r="I168" t="s">
        <v>13</v>
      </c>
      <c r="J168">
        <v>79.900000000000006</v>
      </c>
      <c r="K168" t="str">
        <f>IF(LEFT(Tabela2[[#This Row],[First Name (Shipping)]])="a","K","M")</f>
        <v>M</v>
      </c>
    </row>
    <row r="169" spans="1:11" x14ac:dyDescent="0.25">
      <c r="A169">
        <v>990</v>
      </c>
      <c r="B169" t="s">
        <v>10</v>
      </c>
      <c r="C169" s="1">
        <v>42682.914583333331</v>
      </c>
      <c r="D169" t="s">
        <v>202</v>
      </c>
      <c r="E169" t="str">
        <f t="shared" si="2"/>
        <v>JUSTYNA@gmail.com</v>
      </c>
      <c r="F169" t="s">
        <v>55</v>
      </c>
      <c r="G169" t="s">
        <v>202</v>
      </c>
      <c r="H169">
        <v>1</v>
      </c>
      <c r="I169" t="s">
        <v>13</v>
      </c>
      <c r="J169">
        <v>79.900000000000006</v>
      </c>
      <c r="K169" t="str">
        <f>IF(LEFT(Tabela2[[#This Row],[First Name (Shipping)]])="a","K","M")</f>
        <v>M</v>
      </c>
    </row>
    <row r="170" spans="1:11" x14ac:dyDescent="0.25">
      <c r="A170">
        <v>991</v>
      </c>
      <c r="B170" t="s">
        <v>10</v>
      </c>
      <c r="C170" s="1">
        <v>42682.915277777778</v>
      </c>
      <c r="D170" t="s">
        <v>203</v>
      </c>
      <c r="E170" t="str">
        <f t="shared" si="2"/>
        <v>Agnieszka@gmail.com</v>
      </c>
      <c r="F170" t="s">
        <v>27</v>
      </c>
      <c r="G170" t="s">
        <v>203</v>
      </c>
      <c r="H170">
        <v>1</v>
      </c>
      <c r="I170" t="s">
        <v>13</v>
      </c>
      <c r="J170">
        <v>79.900000000000006</v>
      </c>
      <c r="K170" t="str">
        <f>IF(LEFT(Tabela2[[#This Row],[First Name (Shipping)]])="a","K","M")</f>
        <v>K</v>
      </c>
    </row>
    <row r="171" spans="1:11" x14ac:dyDescent="0.25">
      <c r="A171">
        <v>992</v>
      </c>
      <c r="B171" t="s">
        <v>10</v>
      </c>
      <c r="C171" s="1">
        <v>42682.915972222225</v>
      </c>
      <c r="D171" t="s">
        <v>204</v>
      </c>
      <c r="E171" t="str">
        <f t="shared" si="2"/>
        <v>Joanna@gmail.com</v>
      </c>
      <c r="F171" t="s">
        <v>53</v>
      </c>
      <c r="G171" t="s">
        <v>204</v>
      </c>
      <c r="H171">
        <v>1</v>
      </c>
      <c r="I171" t="s">
        <v>13</v>
      </c>
      <c r="J171">
        <v>79.900000000000006</v>
      </c>
      <c r="K171" t="str">
        <f>IF(LEFT(Tabela2[[#This Row],[First Name (Shipping)]])="a","K","M")</f>
        <v>M</v>
      </c>
    </row>
    <row r="172" spans="1:11" x14ac:dyDescent="0.25">
      <c r="A172">
        <v>994</v>
      </c>
      <c r="B172" t="s">
        <v>15</v>
      </c>
      <c r="C172" s="1">
        <v>42682.9375</v>
      </c>
      <c r="D172" t="s">
        <v>205</v>
      </c>
      <c r="E172" t="str">
        <f t="shared" si="2"/>
        <v>KATARZYNA@gmail.com</v>
      </c>
      <c r="F172" t="s">
        <v>58</v>
      </c>
      <c r="G172" t="s">
        <v>205</v>
      </c>
      <c r="H172">
        <v>1</v>
      </c>
      <c r="I172" t="s">
        <v>14</v>
      </c>
      <c r="J172">
        <v>80.489999999999995</v>
      </c>
      <c r="K172" t="str">
        <f>IF(LEFT(Tabela2[[#This Row],[First Name (Shipping)]])="a","K","M")</f>
        <v>M</v>
      </c>
    </row>
    <row r="173" spans="1:11" x14ac:dyDescent="0.25">
      <c r="A173">
        <v>995</v>
      </c>
      <c r="B173" t="s">
        <v>10</v>
      </c>
      <c r="C173" s="1">
        <v>42682.926388888889</v>
      </c>
      <c r="D173" t="s">
        <v>83</v>
      </c>
      <c r="E173" t="str">
        <f t="shared" si="2"/>
        <v>Magdalena@gmail.com</v>
      </c>
      <c r="F173" t="s">
        <v>60</v>
      </c>
      <c r="G173" t="s">
        <v>83</v>
      </c>
      <c r="H173">
        <v>1</v>
      </c>
      <c r="I173" t="s">
        <v>13</v>
      </c>
      <c r="J173">
        <v>79.900000000000006</v>
      </c>
      <c r="K173" t="str">
        <f>IF(LEFT(Tabela2[[#This Row],[First Name (Shipping)]])="a","K","M")</f>
        <v>M</v>
      </c>
    </row>
    <row r="174" spans="1:11" x14ac:dyDescent="0.25">
      <c r="A174">
        <v>996</v>
      </c>
      <c r="B174" t="s">
        <v>15</v>
      </c>
      <c r="C174" s="1">
        <v>42682.95</v>
      </c>
      <c r="D174" t="s">
        <v>206</v>
      </c>
      <c r="E174" t="str">
        <f t="shared" si="2"/>
        <v>Paulina@gmail.com</v>
      </c>
      <c r="F174" t="s">
        <v>62</v>
      </c>
      <c r="G174" t="s">
        <v>206</v>
      </c>
      <c r="H174">
        <v>1</v>
      </c>
      <c r="I174" t="s">
        <v>13</v>
      </c>
      <c r="J174">
        <v>79.900000000000006</v>
      </c>
      <c r="K174" t="str">
        <f>IF(LEFT(Tabela2[[#This Row],[First Name (Shipping)]])="a","K","M")</f>
        <v>M</v>
      </c>
    </row>
    <row r="175" spans="1:11" x14ac:dyDescent="0.25">
      <c r="A175">
        <v>997</v>
      </c>
      <c r="B175" t="s">
        <v>10</v>
      </c>
      <c r="C175" s="1">
        <v>42682.935416666667</v>
      </c>
      <c r="D175" t="s">
        <v>207</v>
      </c>
      <c r="E175" t="str">
        <f t="shared" si="2"/>
        <v>Grzegorz@gmail.com</v>
      </c>
      <c r="F175" t="s">
        <v>64</v>
      </c>
      <c r="G175" t="s">
        <v>207</v>
      </c>
      <c r="H175">
        <v>1</v>
      </c>
      <c r="I175" t="s">
        <v>13</v>
      </c>
      <c r="J175">
        <v>79.900000000000006</v>
      </c>
      <c r="K175" t="str">
        <f>IF(LEFT(Tabela2[[#This Row],[First Name (Shipping)]])="a","K","M")</f>
        <v>M</v>
      </c>
    </row>
    <row r="176" spans="1:11" x14ac:dyDescent="0.25">
      <c r="A176">
        <v>998</v>
      </c>
      <c r="B176" t="s">
        <v>10</v>
      </c>
      <c r="C176" s="1">
        <v>42682.940972222219</v>
      </c>
      <c r="D176" t="s">
        <v>208</v>
      </c>
      <c r="E176" t="str">
        <f t="shared" si="2"/>
        <v>Katarzyna@gmail.com</v>
      </c>
      <c r="F176" t="s">
        <v>36</v>
      </c>
      <c r="G176" t="s">
        <v>208</v>
      </c>
      <c r="H176">
        <v>1</v>
      </c>
      <c r="I176" t="s">
        <v>13</v>
      </c>
      <c r="J176">
        <v>79.900000000000006</v>
      </c>
      <c r="K176" t="str">
        <f>IF(LEFT(Tabela2[[#This Row],[First Name (Shipping)]])="a","K","M")</f>
        <v>M</v>
      </c>
    </row>
    <row r="177" spans="1:11" x14ac:dyDescent="0.25">
      <c r="A177">
        <v>999</v>
      </c>
      <c r="B177" t="s">
        <v>10</v>
      </c>
      <c r="C177" s="1">
        <v>42682.952777777777</v>
      </c>
      <c r="D177" t="s">
        <v>209</v>
      </c>
      <c r="E177" t="str">
        <f t="shared" si="2"/>
        <v>Joanna@gmail.com</v>
      </c>
      <c r="F177" t="s">
        <v>53</v>
      </c>
      <c r="G177" t="s">
        <v>209</v>
      </c>
      <c r="H177">
        <v>1</v>
      </c>
      <c r="I177" t="s">
        <v>13</v>
      </c>
      <c r="J177">
        <v>79.900000000000006</v>
      </c>
      <c r="K177" t="str">
        <f>IF(LEFT(Tabela2[[#This Row],[First Name (Shipping)]])="a","K","M")</f>
        <v>M</v>
      </c>
    </row>
    <row r="178" spans="1:11" x14ac:dyDescent="0.25">
      <c r="A178">
        <v>1000</v>
      </c>
      <c r="B178" t="s">
        <v>10</v>
      </c>
      <c r="C178" s="1">
        <v>42682.953472222223</v>
      </c>
      <c r="D178" t="s">
        <v>193</v>
      </c>
      <c r="E178" t="str">
        <f t="shared" si="2"/>
        <v>Joanna@gmail.com</v>
      </c>
      <c r="F178" t="s">
        <v>53</v>
      </c>
      <c r="G178" t="s">
        <v>193</v>
      </c>
      <c r="H178">
        <v>1</v>
      </c>
      <c r="I178" t="s">
        <v>13</v>
      </c>
      <c r="J178">
        <v>79.900000000000006</v>
      </c>
      <c r="K178" t="str">
        <f>IF(LEFT(Tabela2[[#This Row],[First Name (Shipping)]])="a","K","M")</f>
        <v>M</v>
      </c>
    </row>
    <row r="179" spans="1:11" x14ac:dyDescent="0.25">
      <c r="A179">
        <v>1001</v>
      </c>
      <c r="B179" t="s">
        <v>10</v>
      </c>
      <c r="C179" s="1">
        <v>42682.952777777777</v>
      </c>
      <c r="D179" t="s">
        <v>210</v>
      </c>
      <c r="E179" t="str">
        <f t="shared" si="2"/>
        <v>Adam@gmail.com</v>
      </c>
      <c r="F179" t="s">
        <v>67</v>
      </c>
      <c r="G179" t="s">
        <v>210</v>
      </c>
      <c r="H179">
        <v>1</v>
      </c>
      <c r="I179" t="s">
        <v>13</v>
      </c>
      <c r="J179">
        <v>79.900000000000006</v>
      </c>
      <c r="K179" t="str">
        <f>IF(LEFT(Tabela2[[#This Row],[First Name (Shipping)]])="a","K","M")</f>
        <v>K</v>
      </c>
    </row>
    <row r="180" spans="1:11" x14ac:dyDescent="0.25">
      <c r="A180">
        <v>1002</v>
      </c>
      <c r="B180" t="s">
        <v>10</v>
      </c>
      <c r="C180" s="1">
        <v>42682.960416666669</v>
      </c>
      <c r="D180" t="s">
        <v>211</v>
      </c>
      <c r="E180" t="str">
        <f t="shared" si="2"/>
        <v>Iwona@gmail.com</v>
      </c>
      <c r="F180" t="s">
        <v>69</v>
      </c>
      <c r="G180" t="s">
        <v>211</v>
      </c>
      <c r="H180">
        <v>1</v>
      </c>
      <c r="I180" t="s">
        <v>13</v>
      </c>
      <c r="J180">
        <v>79.900000000000006</v>
      </c>
      <c r="K180" t="str">
        <f>IF(LEFT(Tabela2[[#This Row],[First Name (Shipping)]])="a","K","M")</f>
        <v>M</v>
      </c>
    </row>
    <row r="181" spans="1:11" x14ac:dyDescent="0.25">
      <c r="A181">
        <v>1003</v>
      </c>
      <c r="B181" t="s">
        <v>10</v>
      </c>
      <c r="C181" s="1">
        <v>42682.972916666666</v>
      </c>
      <c r="D181" t="s">
        <v>212</v>
      </c>
      <c r="E181" t="str">
        <f t="shared" si="2"/>
        <v>Robert@gmail.com</v>
      </c>
      <c r="F181" t="s">
        <v>71</v>
      </c>
      <c r="G181" t="s">
        <v>212</v>
      </c>
      <c r="H181">
        <v>1</v>
      </c>
      <c r="I181" t="s">
        <v>13</v>
      </c>
      <c r="J181">
        <v>79.900000000000006</v>
      </c>
      <c r="K181" t="str">
        <f>IF(LEFT(Tabela2[[#This Row],[First Name (Shipping)]])="a","K","M")</f>
        <v>M</v>
      </c>
    </row>
    <row r="182" spans="1:11" x14ac:dyDescent="0.25">
      <c r="A182">
        <v>1004</v>
      </c>
      <c r="B182" t="s">
        <v>10</v>
      </c>
      <c r="C182" s="1">
        <v>42682.981944444444</v>
      </c>
      <c r="D182" t="s">
        <v>213</v>
      </c>
      <c r="E182" t="str">
        <f t="shared" si="2"/>
        <v>Robert@gmail.com</v>
      </c>
      <c r="F182" t="s">
        <v>71</v>
      </c>
      <c r="G182" t="s">
        <v>213</v>
      </c>
      <c r="H182">
        <v>1</v>
      </c>
      <c r="I182" t="s">
        <v>13</v>
      </c>
      <c r="J182">
        <v>79.900000000000006</v>
      </c>
      <c r="K182" t="str">
        <f>IF(LEFT(Tabela2[[#This Row],[First Name (Shipping)]])="a","K","M")</f>
        <v>M</v>
      </c>
    </row>
    <row r="183" spans="1:11" x14ac:dyDescent="0.25">
      <c r="A183">
        <v>1005</v>
      </c>
      <c r="B183" t="s">
        <v>10</v>
      </c>
      <c r="C183" s="1">
        <v>42682.982638888891</v>
      </c>
      <c r="D183" t="s">
        <v>214</v>
      </c>
      <c r="E183" t="str">
        <f t="shared" si="2"/>
        <v>Monika@gmail.com</v>
      </c>
      <c r="F183" t="s">
        <v>74</v>
      </c>
      <c r="G183" t="s">
        <v>214</v>
      </c>
      <c r="H183">
        <v>1</v>
      </c>
      <c r="I183" t="s">
        <v>13</v>
      </c>
      <c r="J183">
        <v>79.900000000000006</v>
      </c>
      <c r="K183" t="str">
        <f>IF(LEFT(Tabela2[[#This Row],[First Name (Shipping)]])="a","K","M")</f>
        <v>M</v>
      </c>
    </row>
    <row r="184" spans="1:11" x14ac:dyDescent="0.25">
      <c r="A184">
        <v>1006</v>
      </c>
      <c r="B184" t="s">
        <v>10</v>
      </c>
      <c r="C184" s="1">
        <v>42682.993750000001</v>
      </c>
      <c r="D184" t="s">
        <v>215</v>
      </c>
      <c r="E184" t="str">
        <f t="shared" si="2"/>
        <v>Anna@gmail.com</v>
      </c>
      <c r="F184" t="s">
        <v>44</v>
      </c>
      <c r="G184" t="s">
        <v>215</v>
      </c>
      <c r="H184">
        <v>1</v>
      </c>
      <c r="I184" t="s">
        <v>13</v>
      </c>
      <c r="J184">
        <v>79.900000000000006</v>
      </c>
      <c r="K184" t="str">
        <f>IF(LEFT(Tabela2[[#This Row],[First Name (Shipping)]])="a","K","M")</f>
        <v>K</v>
      </c>
    </row>
    <row r="185" spans="1:11" x14ac:dyDescent="0.25">
      <c r="A185">
        <v>1007</v>
      </c>
      <c r="B185" t="s">
        <v>15</v>
      </c>
      <c r="C185" s="1">
        <v>42683.074999999997</v>
      </c>
      <c r="D185" t="s">
        <v>210</v>
      </c>
      <c r="E185" t="str">
        <f t="shared" si="2"/>
        <v>Joanna@gmail.com</v>
      </c>
      <c r="F185" t="s">
        <v>53</v>
      </c>
      <c r="G185" t="s">
        <v>210</v>
      </c>
      <c r="H185">
        <v>1</v>
      </c>
      <c r="I185" t="s">
        <v>13</v>
      </c>
      <c r="J185">
        <v>79.900000000000006</v>
      </c>
      <c r="K185" t="str">
        <f>IF(LEFT(Tabela2[[#This Row],[First Name (Shipping)]])="a","K","M")</f>
        <v>M</v>
      </c>
    </row>
    <row r="186" spans="1:11" x14ac:dyDescent="0.25">
      <c r="A186">
        <v>1008</v>
      </c>
      <c r="B186" t="s">
        <v>10</v>
      </c>
      <c r="C186" s="1">
        <v>42683.052777777775</v>
      </c>
      <c r="D186" t="s">
        <v>216</v>
      </c>
      <c r="E186" t="str">
        <f t="shared" si="2"/>
        <v>Emil@gmail.com</v>
      </c>
      <c r="F186" t="s">
        <v>78</v>
      </c>
      <c r="G186" t="s">
        <v>216</v>
      </c>
      <c r="H186">
        <v>1</v>
      </c>
      <c r="I186" t="s">
        <v>13</v>
      </c>
      <c r="J186">
        <v>79.900000000000006</v>
      </c>
      <c r="K186" t="str">
        <f>IF(LEFT(Tabela2[[#This Row],[First Name (Shipping)]])="a","K","M")</f>
        <v>M</v>
      </c>
    </row>
    <row r="187" spans="1:11" x14ac:dyDescent="0.25">
      <c r="A187">
        <v>1009</v>
      </c>
      <c r="B187" t="s">
        <v>10</v>
      </c>
      <c r="C187" s="1">
        <v>42683.114583333336</v>
      </c>
      <c r="D187" t="s">
        <v>217</v>
      </c>
      <c r="E187" t="str">
        <f t="shared" si="2"/>
        <v>Kamil@gmail.com</v>
      </c>
      <c r="F187" t="s">
        <v>80</v>
      </c>
      <c r="G187" t="s">
        <v>217</v>
      </c>
      <c r="H187">
        <v>1</v>
      </c>
      <c r="I187" t="s">
        <v>13</v>
      </c>
      <c r="J187">
        <v>79.900000000000006</v>
      </c>
      <c r="K187" t="str">
        <f>IF(LEFT(Tabela2[[#This Row],[First Name (Shipping)]])="a","K","M")</f>
        <v>M</v>
      </c>
    </row>
    <row r="188" spans="1:11" x14ac:dyDescent="0.25">
      <c r="A188">
        <v>1010</v>
      </c>
      <c r="B188" t="s">
        <v>10</v>
      </c>
      <c r="C188" s="1">
        <v>42683.270833333336</v>
      </c>
      <c r="D188" t="s">
        <v>218</v>
      </c>
      <c r="E188" t="str">
        <f t="shared" si="2"/>
        <v>Katarzyna@gmail.com</v>
      </c>
      <c r="F188" t="s">
        <v>36</v>
      </c>
      <c r="G188" t="s">
        <v>218</v>
      </c>
      <c r="H188">
        <v>1</v>
      </c>
      <c r="I188" t="s">
        <v>13</v>
      </c>
      <c r="J188">
        <v>79.900000000000006</v>
      </c>
      <c r="K188" t="str">
        <f>IF(LEFT(Tabela2[[#This Row],[First Name (Shipping)]])="a","K","M")</f>
        <v>M</v>
      </c>
    </row>
    <row r="189" spans="1:11" x14ac:dyDescent="0.25">
      <c r="A189">
        <v>1011</v>
      </c>
      <c r="B189" t="s">
        <v>10</v>
      </c>
      <c r="C189" s="1">
        <v>42683.274305555555</v>
      </c>
      <c r="D189" t="s">
        <v>219</v>
      </c>
      <c r="E189" t="str">
        <f t="shared" si="2"/>
        <v>Katarzyna@gmail.com</v>
      </c>
      <c r="F189" t="s">
        <v>36</v>
      </c>
      <c r="G189" t="s">
        <v>219</v>
      </c>
      <c r="H189">
        <v>1</v>
      </c>
      <c r="I189" t="s">
        <v>13</v>
      </c>
      <c r="J189">
        <v>79.900000000000006</v>
      </c>
      <c r="K189" t="str">
        <f>IF(LEFT(Tabela2[[#This Row],[First Name (Shipping)]])="a","K","M")</f>
        <v>M</v>
      </c>
    </row>
    <row r="190" spans="1:11" x14ac:dyDescent="0.25">
      <c r="A190">
        <v>1012</v>
      </c>
      <c r="B190" t="s">
        <v>10</v>
      </c>
      <c r="C190" s="1">
        <v>42683.303472222222</v>
      </c>
      <c r="D190" t="s">
        <v>220</v>
      </c>
      <c r="E190" t="str">
        <f t="shared" si="2"/>
        <v>Emilia@gmail.com</v>
      </c>
      <c r="F190" t="s">
        <v>84</v>
      </c>
      <c r="G190" t="s">
        <v>220</v>
      </c>
      <c r="H190">
        <v>1</v>
      </c>
      <c r="I190" t="s">
        <v>13</v>
      </c>
      <c r="J190">
        <v>79.900000000000006</v>
      </c>
      <c r="K190" t="str">
        <f>IF(LEFT(Tabela2[[#This Row],[First Name (Shipping)]])="a","K","M")</f>
        <v>M</v>
      </c>
    </row>
    <row r="191" spans="1:11" x14ac:dyDescent="0.25">
      <c r="A191">
        <v>1013</v>
      </c>
      <c r="B191" t="s">
        <v>15</v>
      </c>
      <c r="C191" s="1">
        <v>42683.345833333333</v>
      </c>
      <c r="D191" t="s">
        <v>197</v>
      </c>
      <c r="E191" t="str">
        <f t="shared" si="2"/>
        <v>Karolina@gmail.com</v>
      </c>
      <c r="F191" t="s">
        <v>50</v>
      </c>
      <c r="G191" t="s">
        <v>197</v>
      </c>
      <c r="H191">
        <v>1</v>
      </c>
      <c r="I191" t="s">
        <v>13</v>
      </c>
      <c r="J191">
        <v>79.900000000000006</v>
      </c>
      <c r="K191" t="str">
        <f>IF(LEFT(Tabela2[[#This Row],[First Name (Shipping)]])="a","K","M")</f>
        <v>M</v>
      </c>
    </row>
    <row r="192" spans="1:11" x14ac:dyDescent="0.25">
      <c r="A192">
        <v>1014</v>
      </c>
      <c r="B192" t="s">
        <v>10</v>
      </c>
      <c r="C192" s="1">
        <v>42683.334722222222</v>
      </c>
      <c r="D192" t="s">
        <v>221</v>
      </c>
      <c r="E192" t="str">
        <f t="shared" si="2"/>
        <v>Rafał@gmail.com</v>
      </c>
      <c r="F192" t="s">
        <v>87</v>
      </c>
      <c r="G192" t="s">
        <v>221</v>
      </c>
      <c r="H192">
        <v>1</v>
      </c>
      <c r="I192" t="s">
        <v>13</v>
      </c>
      <c r="J192">
        <v>79.900000000000006</v>
      </c>
      <c r="K192" t="str">
        <f>IF(LEFT(Tabela2[[#This Row],[First Name (Shipping)]])="a","K","M")</f>
        <v>M</v>
      </c>
    </row>
    <row r="193" spans="1:11" x14ac:dyDescent="0.25">
      <c r="A193">
        <v>1015</v>
      </c>
      <c r="B193" t="s">
        <v>10</v>
      </c>
      <c r="C193" s="1">
        <v>42683.345138888886</v>
      </c>
      <c r="D193" t="s">
        <v>222</v>
      </c>
      <c r="E193" t="str">
        <f t="shared" si="2"/>
        <v>Irena@gmail.com</v>
      </c>
      <c r="F193" t="s">
        <v>89</v>
      </c>
      <c r="G193" t="s">
        <v>222</v>
      </c>
      <c r="H193">
        <v>1</v>
      </c>
      <c r="I193" t="s">
        <v>13</v>
      </c>
      <c r="J193">
        <v>79.900000000000006</v>
      </c>
      <c r="K193" t="str">
        <f>IF(LEFT(Tabela2[[#This Row],[First Name (Shipping)]])="a","K","M")</f>
        <v>M</v>
      </c>
    </row>
    <row r="194" spans="1:11" x14ac:dyDescent="0.25">
      <c r="A194">
        <v>1016</v>
      </c>
      <c r="B194" t="s">
        <v>10</v>
      </c>
      <c r="C194" s="1">
        <v>42683.347916666666</v>
      </c>
      <c r="D194" t="s">
        <v>223</v>
      </c>
      <c r="E194" t="str">
        <f t="shared" ref="E194:E257" si="3">F194&amp;"@gmail.com"</f>
        <v>Konrad@gmail.com</v>
      </c>
      <c r="F194" t="s">
        <v>90</v>
      </c>
      <c r="G194" t="s">
        <v>223</v>
      </c>
      <c r="H194">
        <v>1</v>
      </c>
      <c r="I194" t="s">
        <v>13</v>
      </c>
      <c r="J194">
        <v>79.900000000000006</v>
      </c>
      <c r="K194" t="str">
        <f>IF(LEFT(Tabela2[[#This Row],[First Name (Shipping)]])="a","K","M")</f>
        <v>M</v>
      </c>
    </row>
    <row r="195" spans="1:11" x14ac:dyDescent="0.25">
      <c r="A195">
        <v>1017</v>
      </c>
      <c r="B195" t="s">
        <v>10</v>
      </c>
      <c r="C195" s="1">
        <v>42683.371527777781</v>
      </c>
      <c r="D195" t="s">
        <v>224</v>
      </c>
      <c r="E195" t="str">
        <f t="shared" si="3"/>
        <v>Paulina@gmail.com</v>
      </c>
      <c r="F195" t="s">
        <v>62</v>
      </c>
      <c r="G195" t="s">
        <v>224</v>
      </c>
      <c r="H195">
        <v>1</v>
      </c>
      <c r="I195" t="s">
        <v>13</v>
      </c>
      <c r="J195">
        <v>79.900000000000006</v>
      </c>
      <c r="K195" t="str">
        <f>IF(LEFT(Tabela2[[#This Row],[First Name (Shipping)]])="a","K","M")</f>
        <v>M</v>
      </c>
    </row>
    <row r="196" spans="1:11" x14ac:dyDescent="0.25">
      <c r="A196">
        <v>1018</v>
      </c>
      <c r="B196" t="s">
        <v>10</v>
      </c>
      <c r="C196" s="1">
        <v>42683.395833333336</v>
      </c>
      <c r="D196" t="s">
        <v>225</v>
      </c>
      <c r="E196" t="str">
        <f t="shared" si="3"/>
        <v>Krzysztof@gmail.com</v>
      </c>
      <c r="F196" t="s">
        <v>93</v>
      </c>
      <c r="G196" t="s">
        <v>225</v>
      </c>
      <c r="H196">
        <v>1</v>
      </c>
      <c r="I196" t="s">
        <v>13</v>
      </c>
      <c r="J196">
        <v>79.900000000000006</v>
      </c>
      <c r="K196" t="str">
        <f>IF(LEFT(Tabela2[[#This Row],[First Name (Shipping)]])="a","K","M")</f>
        <v>M</v>
      </c>
    </row>
    <row r="197" spans="1:11" x14ac:dyDescent="0.25">
      <c r="A197">
        <v>1019</v>
      </c>
      <c r="B197" t="s">
        <v>10</v>
      </c>
      <c r="C197" s="1">
        <v>42683.424305555556</v>
      </c>
      <c r="D197" t="s">
        <v>226</v>
      </c>
      <c r="E197" t="str">
        <f t="shared" si="3"/>
        <v>Małgorzata@gmail.com</v>
      </c>
      <c r="F197" t="s">
        <v>21</v>
      </c>
      <c r="G197" t="s">
        <v>226</v>
      </c>
      <c r="H197">
        <v>1</v>
      </c>
      <c r="I197" t="s">
        <v>13</v>
      </c>
      <c r="J197">
        <v>79.900000000000006</v>
      </c>
      <c r="K197" t="str">
        <f>IF(LEFT(Tabela2[[#This Row],[First Name (Shipping)]])="a","K","M")</f>
        <v>M</v>
      </c>
    </row>
    <row r="198" spans="1:11" x14ac:dyDescent="0.25">
      <c r="A198">
        <v>1020</v>
      </c>
      <c r="B198" t="s">
        <v>10</v>
      </c>
      <c r="C198" s="1">
        <v>42683.425000000003</v>
      </c>
      <c r="D198" t="s">
        <v>227</v>
      </c>
      <c r="E198" t="str">
        <f t="shared" si="3"/>
        <v>Paulina@gmail.com</v>
      </c>
      <c r="F198" t="s">
        <v>62</v>
      </c>
      <c r="G198" t="s">
        <v>227</v>
      </c>
      <c r="H198">
        <v>1</v>
      </c>
      <c r="I198" t="s">
        <v>13</v>
      </c>
      <c r="J198">
        <v>79.900000000000006</v>
      </c>
      <c r="K198" t="str">
        <f>IF(LEFT(Tabela2[[#This Row],[First Name (Shipping)]])="a","K","M")</f>
        <v>M</v>
      </c>
    </row>
    <row r="199" spans="1:11" x14ac:dyDescent="0.25">
      <c r="A199">
        <v>1021</v>
      </c>
      <c r="B199" t="s">
        <v>10</v>
      </c>
      <c r="C199" s="1">
        <v>42683.440972222219</v>
      </c>
      <c r="D199" t="s">
        <v>214</v>
      </c>
      <c r="E199" t="str">
        <f t="shared" si="3"/>
        <v>Katarzyna@gmail.com</v>
      </c>
      <c r="F199" t="s">
        <v>36</v>
      </c>
      <c r="G199" t="s">
        <v>214</v>
      </c>
      <c r="H199">
        <v>1</v>
      </c>
      <c r="I199" t="s">
        <v>13</v>
      </c>
      <c r="J199">
        <v>79.900000000000006</v>
      </c>
      <c r="K199" t="str">
        <f>IF(LEFT(Tabela2[[#This Row],[First Name (Shipping)]])="a","K","M")</f>
        <v>M</v>
      </c>
    </row>
    <row r="200" spans="1:11" x14ac:dyDescent="0.25">
      <c r="A200">
        <v>1022</v>
      </c>
      <c r="B200" t="s">
        <v>10</v>
      </c>
      <c r="C200" s="1">
        <v>42683.45208333333</v>
      </c>
      <c r="D200" t="s">
        <v>228</v>
      </c>
      <c r="E200" t="str">
        <f t="shared" si="3"/>
        <v>Anna@gmail.com</v>
      </c>
      <c r="F200" t="s">
        <v>44</v>
      </c>
      <c r="G200" t="s">
        <v>228</v>
      </c>
      <c r="H200">
        <v>1</v>
      </c>
      <c r="I200" t="s">
        <v>13</v>
      </c>
      <c r="J200">
        <v>79.900000000000006</v>
      </c>
      <c r="K200" t="str">
        <f>IF(LEFT(Tabela2[[#This Row],[First Name (Shipping)]])="a","K","M")</f>
        <v>K</v>
      </c>
    </row>
    <row r="201" spans="1:11" x14ac:dyDescent="0.25">
      <c r="A201">
        <v>1023</v>
      </c>
      <c r="B201" t="s">
        <v>15</v>
      </c>
      <c r="C201" s="1">
        <v>42683.523611111108</v>
      </c>
      <c r="D201" t="s">
        <v>229</v>
      </c>
      <c r="E201" t="str">
        <f t="shared" si="3"/>
        <v>Dawid@gmail.com</v>
      </c>
      <c r="F201" t="s">
        <v>98</v>
      </c>
      <c r="G201" t="s">
        <v>229</v>
      </c>
      <c r="H201">
        <v>1</v>
      </c>
      <c r="I201" t="s">
        <v>13</v>
      </c>
      <c r="J201">
        <v>79.900000000000006</v>
      </c>
      <c r="K201" t="str">
        <f>IF(LEFT(Tabela2[[#This Row],[First Name (Shipping)]])="a","K","M")</f>
        <v>M</v>
      </c>
    </row>
    <row r="202" spans="1:11" x14ac:dyDescent="0.25">
      <c r="A202">
        <v>1024</v>
      </c>
      <c r="B202" t="s">
        <v>10</v>
      </c>
      <c r="C202" s="1">
        <v>42683.466666666667</v>
      </c>
      <c r="D202" t="s">
        <v>230</v>
      </c>
      <c r="E202" t="str">
        <f t="shared" si="3"/>
        <v>Rafal@gmail.com</v>
      </c>
      <c r="F202" t="s">
        <v>100</v>
      </c>
      <c r="G202" t="s">
        <v>230</v>
      </c>
      <c r="H202">
        <v>1</v>
      </c>
      <c r="I202" t="s">
        <v>13</v>
      </c>
      <c r="J202">
        <v>79.900000000000006</v>
      </c>
      <c r="K202" t="str">
        <f>IF(LEFT(Tabela2[[#This Row],[First Name (Shipping)]])="a","K","M")</f>
        <v>M</v>
      </c>
    </row>
    <row r="203" spans="1:11" x14ac:dyDescent="0.25">
      <c r="A203">
        <v>1025</v>
      </c>
      <c r="B203" t="s">
        <v>10</v>
      </c>
      <c r="C203" s="1">
        <v>42683.523611111108</v>
      </c>
      <c r="D203" t="s">
        <v>229</v>
      </c>
      <c r="E203" t="str">
        <f t="shared" si="3"/>
        <v>Sylwia@gmail.com</v>
      </c>
      <c r="F203" t="s">
        <v>102</v>
      </c>
      <c r="G203" t="s">
        <v>229</v>
      </c>
      <c r="H203">
        <v>1</v>
      </c>
      <c r="I203" t="s">
        <v>13</v>
      </c>
      <c r="J203">
        <v>79.900000000000006</v>
      </c>
      <c r="K203" t="str">
        <f>IF(LEFT(Tabela2[[#This Row],[First Name (Shipping)]])="a","K","M")</f>
        <v>M</v>
      </c>
    </row>
    <row r="204" spans="1:11" x14ac:dyDescent="0.25">
      <c r="A204">
        <v>1026</v>
      </c>
      <c r="B204" t="s">
        <v>10</v>
      </c>
      <c r="C204" s="1">
        <v>42683.472222222219</v>
      </c>
      <c r="D204" t="s">
        <v>231</v>
      </c>
      <c r="E204" t="str">
        <f t="shared" si="3"/>
        <v>Paulina@gmail.com</v>
      </c>
      <c r="F204" t="s">
        <v>62</v>
      </c>
      <c r="G204" t="s">
        <v>231</v>
      </c>
      <c r="H204">
        <v>1</v>
      </c>
      <c r="I204" t="s">
        <v>13</v>
      </c>
      <c r="J204">
        <v>79.900000000000006</v>
      </c>
      <c r="K204" t="str">
        <f>IF(LEFT(Tabela2[[#This Row],[First Name (Shipping)]])="a","K","M")</f>
        <v>M</v>
      </c>
    </row>
    <row r="205" spans="1:11" x14ac:dyDescent="0.25">
      <c r="A205">
        <v>1027</v>
      </c>
      <c r="B205" t="s">
        <v>10</v>
      </c>
      <c r="C205" s="1">
        <v>42683.493750000001</v>
      </c>
      <c r="D205" t="s">
        <v>232</v>
      </c>
      <c r="E205" t="str">
        <f t="shared" si="3"/>
        <v>Michał@gmail.com</v>
      </c>
      <c r="F205" t="s">
        <v>23</v>
      </c>
      <c r="G205" t="s">
        <v>232</v>
      </c>
      <c r="H205">
        <v>1</v>
      </c>
      <c r="I205" t="s">
        <v>13</v>
      </c>
      <c r="J205">
        <v>79.900000000000006</v>
      </c>
      <c r="K205" t="str">
        <f>IF(LEFT(Tabela2[[#This Row],[First Name (Shipping)]])="a","K","M")</f>
        <v>M</v>
      </c>
    </row>
    <row r="206" spans="1:11" x14ac:dyDescent="0.25">
      <c r="A206">
        <v>1028</v>
      </c>
      <c r="B206" t="s">
        <v>10</v>
      </c>
      <c r="C206" s="1">
        <v>42683.508333333331</v>
      </c>
      <c r="D206" t="s">
        <v>187</v>
      </c>
      <c r="E206" t="str">
        <f t="shared" si="3"/>
        <v>Agata@gmail.com</v>
      </c>
      <c r="F206" t="s">
        <v>106</v>
      </c>
      <c r="G206" t="s">
        <v>187</v>
      </c>
      <c r="H206">
        <v>1</v>
      </c>
      <c r="I206" t="s">
        <v>13</v>
      </c>
      <c r="J206">
        <v>79.900000000000006</v>
      </c>
      <c r="K206" t="str">
        <f>IF(LEFT(Tabela2[[#This Row],[First Name (Shipping)]])="a","K","M")</f>
        <v>K</v>
      </c>
    </row>
    <row r="207" spans="1:11" x14ac:dyDescent="0.25">
      <c r="A207">
        <v>1029</v>
      </c>
      <c r="B207" t="s">
        <v>10</v>
      </c>
      <c r="C207" s="1">
        <v>42683.508333333331</v>
      </c>
      <c r="D207" t="s">
        <v>233</v>
      </c>
      <c r="E207" t="str">
        <f t="shared" si="3"/>
        <v>Katarzyna@gmail.com</v>
      </c>
      <c r="F207" t="s">
        <v>36</v>
      </c>
      <c r="G207" t="s">
        <v>233</v>
      </c>
      <c r="H207">
        <v>1</v>
      </c>
      <c r="I207" t="s">
        <v>13</v>
      </c>
      <c r="J207">
        <v>79.900000000000006</v>
      </c>
      <c r="K207" t="str">
        <f>IF(LEFT(Tabela2[[#This Row],[First Name (Shipping)]])="a","K","M")</f>
        <v>M</v>
      </c>
    </row>
    <row r="208" spans="1:11" x14ac:dyDescent="0.25">
      <c r="A208">
        <v>1030</v>
      </c>
      <c r="B208" t="s">
        <v>10</v>
      </c>
      <c r="C208" s="1">
        <v>42683.52847222222</v>
      </c>
      <c r="D208" t="s">
        <v>234</v>
      </c>
      <c r="E208" t="str">
        <f t="shared" si="3"/>
        <v>Agnieszka@gmail.com</v>
      </c>
      <c r="F208" t="s">
        <v>27</v>
      </c>
      <c r="G208" t="s">
        <v>234</v>
      </c>
      <c r="H208">
        <v>1</v>
      </c>
      <c r="I208" t="s">
        <v>13</v>
      </c>
      <c r="J208">
        <v>79.900000000000006</v>
      </c>
      <c r="K208" t="str">
        <f>IF(LEFT(Tabela2[[#This Row],[First Name (Shipping)]])="a","K","M")</f>
        <v>K</v>
      </c>
    </row>
    <row r="209" spans="1:11" x14ac:dyDescent="0.25">
      <c r="A209">
        <v>1031</v>
      </c>
      <c r="B209" t="s">
        <v>10</v>
      </c>
      <c r="C209" s="1">
        <v>42683.532638888886</v>
      </c>
      <c r="D209" t="s">
        <v>235</v>
      </c>
      <c r="E209" t="str">
        <f t="shared" si="3"/>
        <v>Robert@gmail.com</v>
      </c>
      <c r="F209" t="s">
        <v>71</v>
      </c>
      <c r="G209" t="s">
        <v>235</v>
      </c>
      <c r="H209">
        <v>1</v>
      </c>
      <c r="I209" t="s">
        <v>13</v>
      </c>
      <c r="J209">
        <v>79.900000000000006</v>
      </c>
      <c r="K209" t="str">
        <f>IF(LEFT(Tabela2[[#This Row],[First Name (Shipping)]])="a","K","M")</f>
        <v>M</v>
      </c>
    </row>
    <row r="210" spans="1:11" x14ac:dyDescent="0.25">
      <c r="A210">
        <v>1032</v>
      </c>
      <c r="B210" t="s">
        <v>15</v>
      </c>
      <c r="C210" s="1">
        <v>42683.536805555559</v>
      </c>
      <c r="D210" t="s">
        <v>236</v>
      </c>
      <c r="E210" t="str">
        <f t="shared" si="3"/>
        <v>Paweł@gmail.com</v>
      </c>
      <c r="F210" t="s">
        <v>111</v>
      </c>
      <c r="G210" t="s">
        <v>236</v>
      </c>
      <c r="H210">
        <v>1</v>
      </c>
      <c r="I210" t="s">
        <v>13</v>
      </c>
      <c r="J210">
        <v>79.900000000000006</v>
      </c>
      <c r="K210" t="str">
        <f>IF(LEFT(Tabela2[[#This Row],[First Name (Shipping)]])="a","K","M")</f>
        <v>M</v>
      </c>
    </row>
    <row r="211" spans="1:11" x14ac:dyDescent="0.25">
      <c r="A211">
        <v>1033</v>
      </c>
      <c r="B211" t="s">
        <v>10</v>
      </c>
      <c r="C211" s="1">
        <v>42683.575694444444</v>
      </c>
      <c r="D211" t="s">
        <v>237</v>
      </c>
      <c r="E211" t="str">
        <f t="shared" si="3"/>
        <v>Magda@gmail.com</v>
      </c>
      <c r="F211" t="s">
        <v>113</v>
      </c>
      <c r="G211" t="s">
        <v>237</v>
      </c>
      <c r="H211">
        <v>1</v>
      </c>
      <c r="I211" t="s">
        <v>13</v>
      </c>
      <c r="J211">
        <v>79.900000000000006</v>
      </c>
      <c r="K211" t="str">
        <f>IF(LEFT(Tabela2[[#This Row],[First Name (Shipping)]])="a","K","M")</f>
        <v>M</v>
      </c>
    </row>
    <row r="212" spans="1:11" x14ac:dyDescent="0.25">
      <c r="A212">
        <v>1034</v>
      </c>
      <c r="B212" t="s">
        <v>10</v>
      </c>
      <c r="C212" s="1">
        <v>42683.60833333333</v>
      </c>
      <c r="D212" t="s">
        <v>238</v>
      </c>
      <c r="E212" t="str">
        <f t="shared" si="3"/>
        <v>Aleksander@gmail.com</v>
      </c>
      <c r="F212" t="s">
        <v>115</v>
      </c>
      <c r="G212" t="s">
        <v>238</v>
      </c>
      <c r="H212">
        <v>1</v>
      </c>
      <c r="I212" t="s">
        <v>13</v>
      </c>
      <c r="J212">
        <v>79.900000000000006</v>
      </c>
      <c r="K212" t="str">
        <f>IF(LEFT(Tabela2[[#This Row],[First Name (Shipping)]])="a","K","M")</f>
        <v>K</v>
      </c>
    </row>
    <row r="213" spans="1:11" x14ac:dyDescent="0.25">
      <c r="A213">
        <v>1035</v>
      </c>
      <c r="B213" t="s">
        <v>10</v>
      </c>
      <c r="C213" s="1">
        <v>42683.609722222223</v>
      </c>
      <c r="D213" t="s">
        <v>239</v>
      </c>
      <c r="E213" t="str">
        <f t="shared" si="3"/>
        <v>Joanna@gmail.com</v>
      </c>
      <c r="F213" t="s">
        <v>53</v>
      </c>
      <c r="G213" t="s">
        <v>239</v>
      </c>
      <c r="H213">
        <v>1</v>
      </c>
      <c r="I213" t="s">
        <v>13</v>
      </c>
      <c r="J213">
        <v>79.900000000000006</v>
      </c>
      <c r="K213" t="str">
        <f>IF(LEFT(Tabela2[[#This Row],[First Name (Shipping)]])="a","K","M")</f>
        <v>M</v>
      </c>
    </row>
    <row r="214" spans="1:11" x14ac:dyDescent="0.25">
      <c r="A214">
        <v>1036</v>
      </c>
      <c r="B214" t="s">
        <v>10</v>
      </c>
      <c r="C214" s="1">
        <v>42683.611805555556</v>
      </c>
      <c r="D214" t="s">
        <v>240</v>
      </c>
      <c r="E214" t="str">
        <f t="shared" si="3"/>
        <v>Daniel@gmail.com</v>
      </c>
      <c r="F214" t="s">
        <v>118</v>
      </c>
      <c r="G214" t="s">
        <v>240</v>
      </c>
      <c r="H214">
        <v>1</v>
      </c>
      <c r="I214" t="s">
        <v>13</v>
      </c>
      <c r="J214">
        <v>79.900000000000006</v>
      </c>
      <c r="K214" t="str">
        <f>IF(LEFT(Tabela2[[#This Row],[First Name (Shipping)]])="a","K","M")</f>
        <v>M</v>
      </c>
    </row>
    <row r="215" spans="1:11" x14ac:dyDescent="0.25">
      <c r="A215">
        <v>1037</v>
      </c>
      <c r="B215" t="s">
        <v>10</v>
      </c>
      <c r="C215" s="1">
        <v>42683.62777777778</v>
      </c>
      <c r="D215" t="s">
        <v>241</v>
      </c>
      <c r="E215" t="str">
        <f t="shared" si="3"/>
        <v>Andrzej@gmail.com</v>
      </c>
      <c r="F215" t="s">
        <v>120</v>
      </c>
      <c r="G215" t="s">
        <v>241</v>
      </c>
      <c r="H215">
        <v>1</v>
      </c>
      <c r="I215" t="s">
        <v>13</v>
      </c>
      <c r="J215">
        <v>79.900000000000006</v>
      </c>
      <c r="K215" t="str">
        <f>IF(LEFT(Tabela2[[#This Row],[First Name (Shipping)]])="a","K","M")</f>
        <v>K</v>
      </c>
    </row>
    <row r="216" spans="1:11" x14ac:dyDescent="0.25">
      <c r="A216">
        <v>1038</v>
      </c>
      <c r="B216" t="s">
        <v>10</v>
      </c>
      <c r="C216" s="1">
        <v>42683.643750000003</v>
      </c>
      <c r="D216" t="s">
        <v>242</v>
      </c>
      <c r="E216" t="str">
        <f t="shared" si="3"/>
        <v>Oskar@gmail.com</v>
      </c>
      <c r="F216" t="s">
        <v>122</v>
      </c>
      <c r="G216" t="s">
        <v>242</v>
      </c>
      <c r="H216">
        <v>1</v>
      </c>
      <c r="I216" t="s">
        <v>13</v>
      </c>
      <c r="J216">
        <v>79.900000000000006</v>
      </c>
      <c r="K216" t="str">
        <f>IF(LEFT(Tabela2[[#This Row],[First Name (Shipping)]])="a","K","M")</f>
        <v>M</v>
      </c>
    </row>
    <row r="217" spans="1:11" x14ac:dyDescent="0.25">
      <c r="A217">
        <v>1039</v>
      </c>
      <c r="B217" t="s">
        <v>10</v>
      </c>
      <c r="C217" s="1">
        <v>42683.659722222219</v>
      </c>
      <c r="D217" t="s">
        <v>85</v>
      </c>
      <c r="E217" t="str">
        <f t="shared" si="3"/>
        <v>Małgorzata@gmail.com</v>
      </c>
      <c r="F217" t="s">
        <v>21</v>
      </c>
      <c r="G217" t="s">
        <v>85</v>
      </c>
      <c r="H217">
        <v>1</v>
      </c>
      <c r="I217" t="s">
        <v>13</v>
      </c>
      <c r="J217">
        <v>79.900000000000006</v>
      </c>
      <c r="K217" t="str">
        <f>IF(LEFT(Tabela2[[#This Row],[First Name (Shipping)]])="a","K","M")</f>
        <v>M</v>
      </c>
    </row>
    <row r="218" spans="1:11" x14ac:dyDescent="0.25">
      <c r="A218">
        <v>1040</v>
      </c>
      <c r="B218" t="s">
        <v>10</v>
      </c>
      <c r="C218" s="1">
        <v>42683.670138888891</v>
      </c>
      <c r="D218" t="s">
        <v>243</v>
      </c>
      <c r="E218" t="str">
        <f t="shared" si="3"/>
        <v>Michał@gmail.com</v>
      </c>
      <c r="F218" t="s">
        <v>23</v>
      </c>
      <c r="G218" t="s">
        <v>243</v>
      </c>
      <c r="H218">
        <v>1</v>
      </c>
      <c r="I218" t="s">
        <v>13</v>
      </c>
      <c r="J218">
        <v>79.900000000000006</v>
      </c>
      <c r="K218" t="str">
        <f>IF(LEFT(Tabela2[[#This Row],[First Name (Shipping)]])="a","K","M")</f>
        <v>M</v>
      </c>
    </row>
    <row r="219" spans="1:11" x14ac:dyDescent="0.25">
      <c r="A219">
        <v>1041</v>
      </c>
      <c r="B219" t="s">
        <v>10</v>
      </c>
      <c r="C219" s="1">
        <v>42683.68472222222</v>
      </c>
      <c r="D219" t="s">
        <v>244</v>
      </c>
      <c r="E219" t="str">
        <f t="shared" si="3"/>
        <v>Ewelina@gmail.com</v>
      </c>
      <c r="F219" t="s">
        <v>25</v>
      </c>
      <c r="G219" t="s">
        <v>244</v>
      </c>
      <c r="H219">
        <v>1</v>
      </c>
      <c r="I219" t="s">
        <v>13</v>
      </c>
      <c r="J219">
        <v>79.900000000000006</v>
      </c>
      <c r="K219" t="str">
        <f>IF(LEFT(Tabela2[[#This Row],[First Name (Shipping)]])="a","K","M")</f>
        <v>M</v>
      </c>
    </row>
    <row r="220" spans="1:11" x14ac:dyDescent="0.25">
      <c r="A220">
        <v>1042</v>
      </c>
      <c r="B220" t="s">
        <v>10</v>
      </c>
      <c r="C220" s="1">
        <v>42683.693749999999</v>
      </c>
      <c r="D220" t="s">
        <v>158</v>
      </c>
      <c r="E220" t="str">
        <f t="shared" si="3"/>
        <v>Agnieszka@gmail.com</v>
      </c>
      <c r="F220" t="s">
        <v>27</v>
      </c>
      <c r="G220" t="s">
        <v>158</v>
      </c>
      <c r="H220">
        <v>1</v>
      </c>
      <c r="I220" t="s">
        <v>13</v>
      </c>
      <c r="J220">
        <v>79.900000000000006</v>
      </c>
      <c r="K220" t="str">
        <f>IF(LEFT(Tabela2[[#This Row],[First Name (Shipping)]])="a","K","M")</f>
        <v>K</v>
      </c>
    </row>
    <row r="221" spans="1:11" x14ac:dyDescent="0.25">
      <c r="A221">
        <v>1043</v>
      </c>
      <c r="B221" t="s">
        <v>15</v>
      </c>
      <c r="C221" s="1">
        <v>42683.775694444441</v>
      </c>
      <c r="D221" t="s">
        <v>245</v>
      </c>
      <c r="E221" t="str">
        <f t="shared" si="3"/>
        <v>Michał@gmail.com</v>
      </c>
      <c r="F221" t="s">
        <v>23</v>
      </c>
      <c r="G221" t="s">
        <v>245</v>
      </c>
      <c r="H221">
        <v>1</v>
      </c>
      <c r="I221" t="s">
        <v>13</v>
      </c>
      <c r="J221">
        <v>79.900000000000006</v>
      </c>
      <c r="K221" t="str">
        <f>IF(LEFT(Tabela2[[#This Row],[First Name (Shipping)]])="a","K","M")</f>
        <v>M</v>
      </c>
    </row>
    <row r="222" spans="1:11" hidden="1" x14ac:dyDescent="0.25">
      <c r="A222">
        <v>1044</v>
      </c>
      <c r="B222" t="s">
        <v>10</v>
      </c>
      <c r="C222" s="1">
        <v>42683.703472222223</v>
      </c>
      <c r="D222">
        <v>40741</v>
      </c>
      <c r="E222" t="str">
        <f t="shared" si="3"/>
        <v>Piotr@gmail.com</v>
      </c>
      <c r="F222" t="s">
        <v>30</v>
      </c>
      <c r="G222">
        <v>40741</v>
      </c>
      <c r="H222">
        <v>1</v>
      </c>
      <c r="I222" t="s">
        <v>13</v>
      </c>
      <c r="J222">
        <v>79.900000000000006</v>
      </c>
      <c r="K222" t="str">
        <f>IF(LEFT(Tabela2[[#This Row],[First Name (Shipping)]])="a","K","M")</f>
        <v>M</v>
      </c>
    </row>
    <row r="223" spans="1:11" x14ac:dyDescent="0.25">
      <c r="A223">
        <v>1045</v>
      </c>
      <c r="B223" t="s">
        <v>10</v>
      </c>
      <c r="C223" s="1">
        <v>42683.711111111108</v>
      </c>
      <c r="D223" t="s">
        <v>66</v>
      </c>
      <c r="E223" t="str">
        <f t="shared" si="3"/>
        <v>Jakub@gmail.com</v>
      </c>
      <c r="F223" t="s">
        <v>32</v>
      </c>
      <c r="G223" t="s">
        <v>66</v>
      </c>
      <c r="H223">
        <v>1</v>
      </c>
      <c r="I223" t="s">
        <v>13</v>
      </c>
      <c r="J223">
        <v>79.900000000000006</v>
      </c>
      <c r="K223" t="str">
        <f>IF(LEFT(Tabela2[[#This Row],[First Name (Shipping)]])="a","K","M")</f>
        <v>M</v>
      </c>
    </row>
    <row r="224" spans="1:11" x14ac:dyDescent="0.25">
      <c r="A224">
        <v>1046</v>
      </c>
      <c r="B224" t="s">
        <v>10</v>
      </c>
      <c r="C224" s="1">
        <v>42683.710416666669</v>
      </c>
      <c r="D224" t="s">
        <v>246</v>
      </c>
      <c r="E224" t="str">
        <f t="shared" si="3"/>
        <v>Marta@gmail.com</v>
      </c>
      <c r="F224" t="s">
        <v>34</v>
      </c>
      <c r="G224" t="s">
        <v>246</v>
      </c>
      <c r="H224">
        <v>1</v>
      </c>
      <c r="I224" t="s">
        <v>13</v>
      </c>
      <c r="J224">
        <v>79.900000000000006</v>
      </c>
      <c r="K224" t="str">
        <f>IF(LEFT(Tabela2[[#This Row],[First Name (Shipping)]])="a","K","M")</f>
        <v>M</v>
      </c>
    </row>
    <row r="225" spans="1:11" x14ac:dyDescent="0.25">
      <c r="A225">
        <v>1047</v>
      </c>
      <c r="B225" t="s">
        <v>10</v>
      </c>
      <c r="C225" s="1">
        <v>42683.716666666667</v>
      </c>
      <c r="D225" t="s">
        <v>247</v>
      </c>
      <c r="E225" t="str">
        <f t="shared" si="3"/>
        <v>Katarzyna@gmail.com</v>
      </c>
      <c r="F225" t="s">
        <v>36</v>
      </c>
      <c r="G225" t="s">
        <v>247</v>
      </c>
      <c r="H225">
        <v>1</v>
      </c>
      <c r="I225" t="s">
        <v>13</v>
      </c>
      <c r="J225">
        <v>79.900000000000006</v>
      </c>
      <c r="K225" t="str">
        <f>IF(LEFT(Tabela2[[#This Row],[First Name (Shipping)]])="a","K","M")</f>
        <v>M</v>
      </c>
    </row>
    <row r="226" spans="1:11" x14ac:dyDescent="0.25">
      <c r="A226">
        <v>1048</v>
      </c>
      <c r="B226" t="s">
        <v>10</v>
      </c>
      <c r="C226" s="1">
        <v>42683.743055555555</v>
      </c>
      <c r="D226" t="s">
        <v>248</v>
      </c>
      <c r="E226" t="str">
        <f t="shared" si="3"/>
        <v>Agnieszka@gmail.com</v>
      </c>
      <c r="F226" t="s">
        <v>27</v>
      </c>
      <c r="G226" t="s">
        <v>248</v>
      </c>
      <c r="H226">
        <v>1</v>
      </c>
      <c r="I226" t="s">
        <v>13</v>
      </c>
      <c r="J226">
        <v>79.900000000000006</v>
      </c>
      <c r="K226" t="str">
        <f>IF(LEFT(Tabela2[[#This Row],[First Name (Shipping)]])="a","K","M")</f>
        <v>K</v>
      </c>
    </row>
    <row r="227" spans="1:11" x14ac:dyDescent="0.25">
      <c r="A227">
        <v>1049</v>
      </c>
      <c r="B227" t="s">
        <v>10</v>
      </c>
      <c r="C227" s="1">
        <v>42683.746527777781</v>
      </c>
      <c r="D227" t="s">
        <v>249</v>
      </c>
      <c r="E227" t="str">
        <f t="shared" si="3"/>
        <v>Marcin@gmail.com</v>
      </c>
      <c r="F227" t="s">
        <v>39</v>
      </c>
      <c r="G227" t="s">
        <v>249</v>
      </c>
      <c r="H227">
        <v>1</v>
      </c>
      <c r="I227" t="s">
        <v>13</v>
      </c>
      <c r="J227">
        <v>79.900000000000006</v>
      </c>
      <c r="K227" t="str">
        <f>IF(LEFT(Tabela2[[#This Row],[First Name (Shipping)]])="a","K","M")</f>
        <v>M</v>
      </c>
    </row>
    <row r="228" spans="1:11" x14ac:dyDescent="0.25">
      <c r="A228">
        <v>1050</v>
      </c>
      <c r="B228" t="s">
        <v>10</v>
      </c>
      <c r="C228" s="1">
        <v>42683.756249999999</v>
      </c>
      <c r="D228" t="s">
        <v>250</v>
      </c>
      <c r="E228" t="str">
        <f t="shared" si="3"/>
        <v>Agnieszka@gmail.com</v>
      </c>
      <c r="F228" t="s">
        <v>27</v>
      </c>
      <c r="G228" t="s">
        <v>250</v>
      </c>
      <c r="H228">
        <v>1</v>
      </c>
      <c r="I228" t="s">
        <v>13</v>
      </c>
      <c r="J228">
        <v>79.900000000000006</v>
      </c>
      <c r="K228" t="str">
        <f>IF(LEFT(Tabela2[[#This Row],[First Name (Shipping)]])="a","K","M")</f>
        <v>K</v>
      </c>
    </row>
    <row r="229" spans="1:11" x14ac:dyDescent="0.25">
      <c r="A229">
        <v>1051</v>
      </c>
      <c r="B229" t="s">
        <v>10</v>
      </c>
      <c r="C229" s="1">
        <v>42683.758333333331</v>
      </c>
      <c r="D229" t="s">
        <v>251</v>
      </c>
      <c r="E229" t="str">
        <f t="shared" si="3"/>
        <v>Damian@gmail.com</v>
      </c>
      <c r="F229" t="s">
        <v>42</v>
      </c>
      <c r="G229" t="s">
        <v>251</v>
      </c>
      <c r="H229">
        <v>1</v>
      </c>
      <c r="I229" t="s">
        <v>13</v>
      </c>
      <c r="J229">
        <v>79.900000000000006</v>
      </c>
      <c r="K229" t="str">
        <f>IF(LEFT(Tabela2[[#This Row],[First Name (Shipping)]])="a","K","M")</f>
        <v>M</v>
      </c>
    </row>
    <row r="230" spans="1:11" x14ac:dyDescent="0.25">
      <c r="A230">
        <v>1052</v>
      </c>
      <c r="B230" t="s">
        <v>10</v>
      </c>
      <c r="C230" s="1">
        <v>42683.768750000003</v>
      </c>
      <c r="D230" t="s">
        <v>252</v>
      </c>
      <c r="E230" t="str">
        <f t="shared" si="3"/>
        <v>Anna@gmail.com</v>
      </c>
      <c r="F230" t="s">
        <v>44</v>
      </c>
      <c r="G230" t="s">
        <v>252</v>
      </c>
      <c r="H230">
        <v>1</v>
      </c>
      <c r="I230" t="s">
        <v>13</v>
      </c>
      <c r="J230">
        <v>79.900000000000006</v>
      </c>
      <c r="K230" t="str">
        <f>IF(LEFT(Tabela2[[#This Row],[First Name (Shipping)]])="a","K","M")</f>
        <v>K</v>
      </c>
    </row>
    <row r="231" spans="1:11" x14ac:dyDescent="0.25">
      <c r="A231">
        <v>1053</v>
      </c>
      <c r="B231" t="s">
        <v>10</v>
      </c>
      <c r="C231" s="1">
        <v>42683.790277777778</v>
      </c>
      <c r="D231" t="s">
        <v>253</v>
      </c>
      <c r="E231" t="str">
        <f t="shared" si="3"/>
        <v>Bartek@gmail.com</v>
      </c>
      <c r="F231" t="s">
        <v>46</v>
      </c>
      <c r="G231" t="s">
        <v>253</v>
      </c>
      <c r="H231">
        <v>1</v>
      </c>
      <c r="I231" t="s">
        <v>13</v>
      </c>
      <c r="J231">
        <v>79.900000000000006</v>
      </c>
      <c r="K231" t="str">
        <f>IF(LEFT(Tabela2[[#This Row],[First Name (Shipping)]])="a","K","M")</f>
        <v>M</v>
      </c>
    </row>
    <row r="232" spans="1:11" x14ac:dyDescent="0.25">
      <c r="A232">
        <v>1054</v>
      </c>
      <c r="B232" t="s">
        <v>10</v>
      </c>
      <c r="C232" s="1">
        <v>42683.797222222223</v>
      </c>
      <c r="D232" t="s">
        <v>254</v>
      </c>
      <c r="E232" t="str">
        <f t="shared" si="3"/>
        <v>Małgorzata@gmail.com</v>
      </c>
      <c r="F232" t="s">
        <v>21</v>
      </c>
      <c r="G232" t="s">
        <v>254</v>
      </c>
      <c r="H232">
        <v>1</v>
      </c>
      <c r="I232" t="s">
        <v>13</v>
      </c>
      <c r="J232">
        <v>79.900000000000006</v>
      </c>
      <c r="K232" t="str">
        <f>IF(LEFT(Tabela2[[#This Row],[First Name (Shipping)]])="a","K","M")</f>
        <v>M</v>
      </c>
    </row>
    <row r="233" spans="1:11" x14ac:dyDescent="0.25">
      <c r="A233">
        <v>1055</v>
      </c>
      <c r="B233" t="s">
        <v>10</v>
      </c>
      <c r="C233" s="1">
        <v>42683.803472222222</v>
      </c>
      <c r="D233" t="s">
        <v>255</v>
      </c>
      <c r="E233" t="str">
        <f t="shared" si="3"/>
        <v>Małgorzata@gmail.com</v>
      </c>
      <c r="F233" t="s">
        <v>21</v>
      </c>
      <c r="G233" t="s">
        <v>255</v>
      </c>
      <c r="H233">
        <v>1</v>
      </c>
      <c r="I233" t="s">
        <v>13</v>
      </c>
      <c r="J233">
        <v>79.900000000000006</v>
      </c>
      <c r="K233" t="str">
        <f>IF(LEFT(Tabela2[[#This Row],[First Name (Shipping)]])="a","K","M")</f>
        <v>M</v>
      </c>
    </row>
    <row r="234" spans="1:11" x14ac:dyDescent="0.25">
      <c r="A234">
        <v>1056</v>
      </c>
      <c r="B234" t="s">
        <v>10</v>
      </c>
      <c r="C234" s="1">
        <v>42683.872916666667</v>
      </c>
      <c r="D234" t="s">
        <v>131</v>
      </c>
      <c r="E234" t="str">
        <f t="shared" si="3"/>
        <v>Karolina@gmail.com</v>
      </c>
      <c r="F234" t="s">
        <v>50</v>
      </c>
      <c r="G234" t="s">
        <v>131</v>
      </c>
      <c r="H234">
        <v>1</v>
      </c>
      <c r="I234" t="s">
        <v>13</v>
      </c>
      <c r="J234">
        <v>79.900000000000006</v>
      </c>
      <c r="K234" t="str">
        <f>IF(LEFT(Tabela2[[#This Row],[First Name (Shipping)]])="a","K","M")</f>
        <v>M</v>
      </c>
    </row>
    <row r="235" spans="1:11" x14ac:dyDescent="0.25">
      <c r="A235">
        <v>1057</v>
      </c>
      <c r="B235" t="s">
        <v>10</v>
      </c>
      <c r="C235" s="1">
        <v>42683.873611111114</v>
      </c>
      <c r="D235" t="s">
        <v>256</v>
      </c>
      <c r="E235" t="str">
        <f t="shared" si="3"/>
        <v>Anna@gmail.com</v>
      </c>
      <c r="F235" t="s">
        <v>44</v>
      </c>
      <c r="G235" t="s">
        <v>256</v>
      </c>
      <c r="H235">
        <v>1</v>
      </c>
      <c r="I235" t="s">
        <v>13</v>
      </c>
      <c r="J235">
        <v>79.900000000000006</v>
      </c>
      <c r="K235" t="str">
        <f>IF(LEFT(Tabela2[[#This Row],[First Name (Shipping)]])="a","K","M")</f>
        <v>K</v>
      </c>
    </row>
    <row r="236" spans="1:11" x14ac:dyDescent="0.25">
      <c r="A236">
        <v>1058</v>
      </c>
      <c r="B236" t="s">
        <v>10</v>
      </c>
      <c r="C236" s="1">
        <v>42683.876388888886</v>
      </c>
      <c r="D236" t="s">
        <v>257</v>
      </c>
      <c r="E236" t="str">
        <f t="shared" si="3"/>
        <v>Joanna@gmail.com</v>
      </c>
      <c r="F236" t="s">
        <v>53</v>
      </c>
      <c r="G236" t="s">
        <v>257</v>
      </c>
      <c r="H236">
        <v>1</v>
      </c>
      <c r="I236" t="s">
        <v>13</v>
      </c>
      <c r="J236">
        <v>79.900000000000006</v>
      </c>
      <c r="K236" t="str">
        <f>IF(LEFT(Tabela2[[#This Row],[First Name (Shipping)]])="a","K","M")</f>
        <v>M</v>
      </c>
    </row>
    <row r="237" spans="1:11" x14ac:dyDescent="0.25">
      <c r="A237">
        <v>1059</v>
      </c>
      <c r="B237" t="s">
        <v>10</v>
      </c>
      <c r="C237" s="1">
        <v>42683.907638888886</v>
      </c>
      <c r="D237" t="s">
        <v>258</v>
      </c>
      <c r="E237" t="str">
        <f t="shared" si="3"/>
        <v>JUSTYNA@gmail.com</v>
      </c>
      <c r="F237" t="s">
        <v>55</v>
      </c>
      <c r="G237" t="s">
        <v>258</v>
      </c>
      <c r="H237">
        <v>1</v>
      </c>
      <c r="I237" t="s">
        <v>13</v>
      </c>
      <c r="J237">
        <v>79.900000000000006</v>
      </c>
      <c r="K237" t="str">
        <f>IF(LEFT(Tabela2[[#This Row],[First Name (Shipping)]])="a","K","M")</f>
        <v>M</v>
      </c>
    </row>
    <row r="238" spans="1:11" x14ac:dyDescent="0.25">
      <c r="A238">
        <v>1060</v>
      </c>
      <c r="B238" t="s">
        <v>10</v>
      </c>
      <c r="C238" s="1">
        <v>42683.909722222219</v>
      </c>
      <c r="D238" t="s">
        <v>259</v>
      </c>
      <c r="E238" t="str">
        <f t="shared" si="3"/>
        <v>Agnieszka@gmail.com</v>
      </c>
      <c r="F238" t="s">
        <v>27</v>
      </c>
      <c r="G238" t="s">
        <v>259</v>
      </c>
      <c r="H238">
        <v>1</v>
      </c>
      <c r="I238" t="s">
        <v>13</v>
      </c>
      <c r="J238">
        <v>79.900000000000006</v>
      </c>
      <c r="K238" t="str">
        <f>IF(LEFT(Tabela2[[#This Row],[First Name (Shipping)]])="a","K","M")</f>
        <v>K</v>
      </c>
    </row>
    <row r="239" spans="1:11" x14ac:dyDescent="0.25">
      <c r="A239">
        <v>1061</v>
      </c>
      <c r="B239" t="s">
        <v>10</v>
      </c>
      <c r="C239" s="1">
        <v>42683.940972222219</v>
      </c>
      <c r="D239" t="s">
        <v>142</v>
      </c>
      <c r="E239" t="str">
        <f t="shared" si="3"/>
        <v>Joanna@gmail.com</v>
      </c>
      <c r="F239" t="s">
        <v>53</v>
      </c>
      <c r="G239" t="s">
        <v>142</v>
      </c>
      <c r="H239">
        <v>1</v>
      </c>
      <c r="I239" t="s">
        <v>13</v>
      </c>
      <c r="J239">
        <v>79.900000000000006</v>
      </c>
      <c r="K239" t="str">
        <f>IF(LEFT(Tabela2[[#This Row],[First Name (Shipping)]])="a","K","M")</f>
        <v>M</v>
      </c>
    </row>
    <row r="240" spans="1:11" x14ac:dyDescent="0.25">
      <c r="A240">
        <v>1062</v>
      </c>
      <c r="B240" t="s">
        <v>10</v>
      </c>
      <c r="C240" s="1">
        <v>42683.995138888888</v>
      </c>
      <c r="D240" t="s">
        <v>260</v>
      </c>
      <c r="E240" t="str">
        <f t="shared" si="3"/>
        <v>KATARZYNA@gmail.com</v>
      </c>
      <c r="F240" t="s">
        <v>58</v>
      </c>
      <c r="G240" t="s">
        <v>260</v>
      </c>
      <c r="H240">
        <v>1</v>
      </c>
      <c r="I240" t="s">
        <v>13</v>
      </c>
      <c r="J240">
        <v>79.900000000000006</v>
      </c>
      <c r="K240" t="str">
        <f>IF(LEFT(Tabela2[[#This Row],[First Name (Shipping)]])="a","K","M")</f>
        <v>M</v>
      </c>
    </row>
    <row r="241" spans="1:11" x14ac:dyDescent="0.25">
      <c r="A241">
        <v>1064</v>
      </c>
      <c r="B241" t="s">
        <v>10</v>
      </c>
      <c r="C241" s="1">
        <v>42691.753472222219</v>
      </c>
      <c r="D241" t="s">
        <v>66</v>
      </c>
      <c r="E241" t="str">
        <f t="shared" si="3"/>
        <v>Magdalena@gmail.com</v>
      </c>
      <c r="F241" t="s">
        <v>60</v>
      </c>
      <c r="G241" t="s">
        <v>66</v>
      </c>
      <c r="H241">
        <v>1</v>
      </c>
      <c r="I241" t="s">
        <v>13</v>
      </c>
      <c r="J241">
        <v>23.58</v>
      </c>
      <c r="K241" t="str">
        <f>IF(LEFT(Tabela2[[#This Row],[First Name (Shipping)]])="a","K","M")</f>
        <v>M</v>
      </c>
    </row>
    <row r="242" spans="1:11" x14ac:dyDescent="0.25">
      <c r="A242">
        <v>1065</v>
      </c>
      <c r="B242" t="s">
        <v>10</v>
      </c>
      <c r="C242" s="1">
        <v>42691.781944444447</v>
      </c>
      <c r="D242" t="s">
        <v>261</v>
      </c>
      <c r="E242" t="str">
        <f t="shared" si="3"/>
        <v>Paulina@gmail.com</v>
      </c>
      <c r="F242" t="s">
        <v>62</v>
      </c>
      <c r="G242" t="s">
        <v>261</v>
      </c>
      <c r="H242">
        <v>1</v>
      </c>
      <c r="I242" t="s">
        <v>13</v>
      </c>
      <c r="J242">
        <v>23.58</v>
      </c>
      <c r="K242" t="str">
        <f>IF(LEFT(Tabela2[[#This Row],[First Name (Shipping)]])="a","K","M")</f>
        <v>M</v>
      </c>
    </row>
    <row r="243" spans="1:11" x14ac:dyDescent="0.25">
      <c r="A243">
        <v>1066</v>
      </c>
      <c r="B243" t="s">
        <v>10</v>
      </c>
      <c r="C243" s="1">
        <v>42691.989583333336</v>
      </c>
      <c r="D243" t="s">
        <v>262</v>
      </c>
      <c r="E243" t="str">
        <f t="shared" si="3"/>
        <v>Grzegorz@gmail.com</v>
      </c>
      <c r="F243" t="s">
        <v>64</v>
      </c>
      <c r="G243" t="s">
        <v>262</v>
      </c>
      <c r="H243">
        <v>1</v>
      </c>
      <c r="I243" t="s">
        <v>13</v>
      </c>
      <c r="J243">
        <v>23.58</v>
      </c>
      <c r="K243" t="str">
        <f>IF(LEFT(Tabela2[[#This Row],[First Name (Shipping)]])="a","K","M")</f>
        <v>M</v>
      </c>
    </row>
    <row r="244" spans="1:11" x14ac:dyDescent="0.25">
      <c r="A244">
        <v>1067</v>
      </c>
      <c r="B244" t="s">
        <v>10</v>
      </c>
      <c r="C244" s="1">
        <v>42692.260416666664</v>
      </c>
      <c r="D244" t="s">
        <v>263</v>
      </c>
      <c r="E244" t="str">
        <f t="shared" si="3"/>
        <v>Katarzyna@gmail.com</v>
      </c>
      <c r="F244" t="s">
        <v>36</v>
      </c>
      <c r="G244" t="s">
        <v>263</v>
      </c>
      <c r="H244">
        <v>1</v>
      </c>
      <c r="I244" t="s">
        <v>13</v>
      </c>
      <c r="J244">
        <v>23.58</v>
      </c>
      <c r="K244" t="str">
        <f>IF(LEFT(Tabela2[[#This Row],[First Name (Shipping)]])="a","K","M")</f>
        <v>M</v>
      </c>
    </row>
    <row r="245" spans="1:11" x14ac:dyDescent="0.25">
      <c r="A245">
        <v>1068</v>
      </c>
      <c r="B245" t="s">
        <v>10</v>
      </c>
      <c r="C245" s="1">
        <v>42692.643055555556</v>
      </c>
      <c r="D245" t="s">
        <v>264</v>
      </c>
      <c r="E245" t="str">
        <f t="shared" si="3"/>
        <v>Joanna@gmail.com</v>
      </c>
      <c r="F245" t="s">
        <v>53</v>
      </c>
      <c r="G245" t="s">
        <v>264</v>
      </c>
      <c r="H245">
        <v>1</v>
      </c>
      <c r="I245" t="s">
        <v>13</v>
      </c>
      <c r="J245">
        <v>23.58</v>
      </c>
      <c r="K245" t="str">
        <f>IF(LEFT(Tabela2[[#This Row],[First Name (Shipping)]])="a","K","M")</f>
        <v>M</v>
      </c>
    </row>
    <row r="246" spans="1:11" hidden="1" x14ac:dyDescent="0.25">
      <c r="C246" s="1"/>
      <c r="K246" t="str">
        <f>IF(LEFT(Tabela2[[#This Row],[First Name (Shipping)]])="a","K","M")</f>
        <v>M</v>
      </c>
    </row>
    <row r="247" spans="1:11" x14ac:dyDescent="0.25">
      <c r="A247">
        <v>1071</v>
      </c>
      <c r="B247" t="s">
        <v>10</v>
      </c>
      <c r="C247" s="1">
        <v>42699.584027777775</v>
      </c>
      <c r="D247" t="s">
        <v>265</v>
      </c>
      <c r="E247" t="str">
        <f t="shared" si="3"/>
        <v>Adam@gmail.com</v>
      </c>
      <c r="F247" t="s">
        <v>67</v>
      </c>
      <c r="G247" t="s">
        <v>265</v>
      </c>
      <c r="H247">
        <v>1</v>
      </c>
      <c r="I247" t="s">
        <v>13</v>
      </c>
      <c r="J247">
        <v>23.58</v>
      </c>
      <c r="K247" t="str">
        <f>IF(LEFT(Tabela2[[#This Row],[First Name (Shipping)]])="a","K","M")</f>
        <v>K</v>
      </c>
    </row>
    <row r="248" spans="1:11" x14ac:dyDescent="0.25">
      <c r="A248">
        <v>1072</v>
      </c>
      <c r="B248" t="s">
        <v>10</v>
      </c>
      <c r="C248" s="1">
        <v>42699.661805555559</v>
      </c>
      <c r="D248" t="s">
        <v>266</v>
      </c>
      <c r="E248" t="str">
        <f t="shared" si="3"/>
        <v>Iwona@gmail.com</v>
      </c>
      <c r="F248" t="s">
        <v>69</v>
      </c>
      <c r="G248" t="s">
        <v>266</v>
      </c>
      <c r="H248">
        <v>1</v>
      </c>
      <c r="I248" t="s">
        <v>13</v>
      </c>
      <c r="J248">
        <v>23.58</v>
      </c>
      <c r="K248" t="str">
        <f>IF(LEFT(Tabela2[[#This Row],[First Name (Shipping)]])="a","K","M")</f>
        <v>M</v>
      </c>
    </row>
    <row r="249" spans="1:11" x14ac:dyDescent="0.25">
      <c r="A249">
        <v>1073</v>
      </c>
      <c r="B249" t="s">
        <v>15</v>
      </c>
      <c r="C249" s="1">
        <v>42699.863194444442</v>
      </c>
      <c r="D249" t="s">
        <v>267</v>
      </c>
      <c r="E249" t="str">
        <f t="shared" si="3"/>
        <v>Robert@gmail.com</v>
      </c>
      <c r="F249" t="s">
        <v>71</v>
      </c>
      <c r="G249" t="s">
        <v>267</v>
      </c>
      <c r="H249">
        <v>1</v>
      </c>
      <c r="I249" t="s">
        <v>13</v>
      </c>
      <c r="J249">
        <v>23.58</v>
      </c>
      <c r="K249" t="str">
        <f>IF(LEFT(Tabela2[[#This Row],[First Name (Shipping)]])="a","K","M")</f>
        <v>M</v>
      </c>
    </row>
    <row r="250" spans="1:11" x14ac:dyDescent="0.25">
      <c r="A250">
        <v>1074</v>
      </c>
      <c r="B250" t="s">
        <v>15</v>
      </c>
      <c r="C250" s="1">
        <v>42699.863194444442</v>
      </c>
      <c r="D250" t="s">
        <v>267</v>
      </c>
      <c r="E250" t="str">
        <f t="shared" si="3"/>
        <v>Robert@gmail.com</v>
      </c>
      <c r="F250" t="s">
        <v>71</v>
      </c>
      <c r="G250" t="s">
        <v>267</v>
      </c>
      <c r="H250">
        <v>1</v>
      </c>
      <c r="I250" t="s">
        <v>13</v>
      </c>
      <c r="J250">
        <v>23.58</v>
      </c>
      <c r="K250" t="str">
        <f>IF(LEFT(Tabela2[[#This Row],[First Name (Shipping)]])="a","K","M")</f>
        <v>M</v>
      </c>
    </row>
    <row r="251" spans="1:11" x14ac:dyDescent="0.25">
      <c r="A251">
        <v>1075</v>
      </c>
      <c r="B251" t="s">
        <v>15</v>
      </c>
      <c r="C251" s="1">
        <v>42699.863194444442</v>
      </c>
      <c r="D251" t="s">
        <v>267</v>
      </c>
      <c r="E251" t="str">
        <f t="shared" si="3"/>
        <v>Monika@gmail.com</v>
      </c>
      <c r="F251" t="s">
        <v>74</v>
      </c>
      <c r="G251" t="s">
        <v>267</v>
      </c>
      <c r="H251">
        <v>1</v>
      </c>
      <c r="I251" t="s">
        <v>13</v>
      </c>
      <c r="J251">
        <v>23.58</v>
      </c>
      <c r="K251" t="str">
        <f>IF(LEFT(Tabela2[[#This Row],[First Name (Shipping)]])="a","K","M")</f>
        <v>M</v>
      </c>
    </row>
    <row r="252" spans="1:11" x14ac:dyDescent="0.25">
      <c r="A252">
        <v>1076</v>
      </c>
      <c r="B252" t="s">
        <v>15</v>
      </c>
      <c r="C252" s="1">
        <v>42699.863194444442</v>
      </c>
      <c r="D252" t="s">
        <v>267</v>
      </c>
      <c r="E252" t="str">
        <f t="shared" si="3"/>
        <v>Anna@gmail.com</v>
      </c>
      <c r="F252" t="s">
        <v>44</v>
      </c>
      <c r="G252" t="s">
        <v>267</v>
      </c>
      <c r="H252">
        <v>1</v>
      </c>
      <c r="I252" t="s">
        <v>13</v>
      </c>
      <c r="J252">
        <v>23.58</v>
      </c>
      <c r="K252" t="str">
        <f>IF(LEFT(Tabela2[[#This Row],[First Name (Shipping)]])="a","K","M")</f>
        <v>K</v>
      </c>
    </row>
    <row r="253" spans="1:11" x14ac:dyDescent="0.25">
      <c r="A253">
        <v>1077</v>
      </c>
      <c r="B253" t="s">
        <v>10</v>
      </c>
      <c r="C253" s="1">
        <v>42699.81527777778</v>
      </c>
      <c r="D253" t="s">
        <v>267</v>
      </c>
      <c r="E253" t="str">
        <f t="shared" si="3"/>
        <v>Joanna@gmail.com</v>
      </c>
      <c r="F253" t="s">
        <v>53</v>
      </c>
      <c r="G253" t="s">
        <v>267</v>
      </c>
      <c r="H253">
        <v>1</v>
      </c>
      <c r="I253" t="s">
        <v>13</v>
      </c>
      <c r="J253">
        <v>23.58</v>
      </c>
      <c r="K253" t="str">
        <f>IF(LEFT(Tabela2[[#This Row],[First Name (Shipping)]])="a","K","M")</f>
        <v>M</v>
      </c>
    </row>
    <row r="254" spans="1:11" x14ac:dyDescent="0.25">
      <c r="A254">
        <v>1078</v>
      </c>
      <c r="B254" t="s">
        <v>10</v>
      </c>
      <c r="C254" s="1">
        <v>42699.816666666666</v>
      </c>
      <c r="D254" t="s">
        <v>136</v>
      </c>
      <c r="E254" t="str">
        <f t="shared" si="3"/>
        <v>Emil@gmail.com</v>
      </c>
      <c r="F254" t="s">
        <v>78</v>
      </c>
      <c r="G254" t="s">
        <v>136</v>
      </c>
      <c r="H254">
        <v>1</v>
      </c>
      <c r="I254" t="s">
        <v>13</v>
      </c>
      <c r="J254">
        <v>23.58</v>
      </c>
      <c r="K254" t="str">
        <f>IF(LEFT(Tabela2[[#This Row],[First Name (Shipping)]])="a","K","M")</f>
        <v>M</v>
      </c>
    </row>
    <row r="255" spans="1:11" x14ac:dyDescent="0.25">
      <c r="A255">
        <v>1079</v>
      </c>
      <c r="B255" t="s">
        <v>10</v>
      </c>
      <c r="C255" s="1">
        <v>42699.863194444442</v>
      </c>
      <c r="D255" t="s">
        <v>81</v>
      </c>
      <c r="E255" t="str">
        <f t="shared" si="3"/>
        <v>Kamil@gmail.com</v>
      </c>
      <c r="F255" t="s">
        <v>80</v>
      </c>
      <c r="G255" t="s">
        <v>81</v>
      </c>
      <c r="H255">
        <v>1</v>
      </c>
      <c r="I255" t="s">
        <v>13</v>
      </c>
      <c r="J255">
        <v>23.58</v>
      </c>
      <c r="K255" t="str">
        <f>IF(LEFT(Tabela2[[#This Row],[First Name (Shipping)]])="a","K","M")</f>
        <v>M</v>
      </c>
    </row>
    <row r="256" spans="1:11" x14ac:dyDescent="0.25">
      <c r="A256">
        <v>1080</v>
      </c>
      <c r="B256" t="s">
        <v>10</v>
      </c>
      <c r="C256" s="1">
        <v>42699.878472222219</v>
      </c>
      <c r="D256" t="s">
        <v>268</v>
      </c>
      <c r="E256" t="str">
        <f t="shared" si="3"/>
        <v>Katarzyna@gmail.com</v>
      </c>
      <c r="F256" t="s">
        <v>36</v>
      </c>
      <c r="G256" t="s">
        <v>268</v>
      </c>
      <c r="H256">
        <v>1</v>
      </c>
      <c r="I256" t="s">
        <v>13</v>
      </c>
      <c r="J256">
        <v>23.58</v>
      </c>
      <c r="K256" t="str">
        <f>IF(LEFT(Tabela2[[#This Row],[First Name (Shipping)]])="a","K","M")</f>
        <v>M</v>
      </c>
    </row>
    <row r="257" spans="1:11" x14ac:dyDescent="0.25">
      <c r="A257">
        <v>1081</v>
      </c>
      <c r="B257" t="s">
        <v>10</v>
      </c>
      <c r="C257" s="1">
        <v>42699.888194444444</v>
      </c>
      <c r="D257" t="s">
        <v>269</v>
      </c>
      <c r="E257" t="str">
        <f t="shared" si="3"/>
        <v>Katarzyna@gmail.com</v>
      </c>
      <c r="F257" t="s">
        <v>36</v>
      </c>
      <c r="G257" t="s">
        <v>269</v>
      </c>
      <c r="H257">
        <v>1</v>
      </c>
      <c r="I257" t="s">
        <v>13</v>
      </c>
      <c r="J257">
        <v>23.58</v>
      </c>
      <c r="K257" t="str">
        <f>IF(LEFT(Tabela2[[#This Row],[First Name (Shipping)]])="a","K","M")</f>
        <v>M</v>
      </c>
    </row>
    <row r="258" spans="1:11" x14ac:dyDescent="0.25">
      <c r="A258">
        <v>1082</v>
      </c>
      <c r="B258" t="s">
        <v>10</v>
      </c>
      <c r="C258" s="1">
        <v>42699.955555555556</v>
      </c>
      <c r="D258" t="s">
        <v>243</v>
      </c>
      <c r="E258" t="str">
        <f t="shared" ref="E258:E321" si="4">F258&amp;"@gmail.com"</f>
        <v>Emilia@gmail.com</v>
      </c>
      <c r="F258" t="s">
        <v>84</v>
      </c>
      <c r="G258" t="s">
        <v>243</v>
      </c>
      <c r="H258">
        <v>1</v>
      </c>
      <c r="I258" t="s">
        <v>13</v>
      </c>
      <c r="J258">
        <v>23.58</v>
      </c>
      <c r="K258" t="str">
        <f>IF(LEFT(Tabela2[[#This Row],[First Name (Shipping)]])="a","K","M")</f>
        <v>M</v>
      </c>
    </row>
    <row r="259" spans="1:11" x14ac:dyDescent="0.25">
      <c r="A259">
        <v>1083</v>
      </c>
      <c r="B259" t="s">
        <v>10</v>
      </c>
      <c r="C259" s="1">
        <v>42700.018750000003</v>
      </c>
      <c r="D259" t="s">
        <v>270</v>
      </c>
      <c r="E259" t="str">
        <f t="shared" si="4"/>
        <v>Karolina@gmail.com</v>
      </c>
      <c r="F259" t="s">
        <v>50</v>
      </c>
      <c r="G259" t="s">
        <v>270</v>
      </c>
      <c r="H259">
        <v>1</v>
      </c>
      <c r="I259" t="s">
        <v>13</v>
      </c>
      <c r="J259">
        <v>23.58</v>
      </c>
      <c r="K259" t="str">
        <f>IF(LEFT(Tabela2[[#This Row],[First Name (Shipping)]])="a","K","M")</f>
        <v>M</v>
      </c>
    </row>
    <row r="260" spans="1:11" x14ac:dyDescent="0.25">
      <c r="A260">
        <v>1084</v>
      </c>
      <c r="B260" t="s">
        <v>10</v>
      </c>
      <c r="C260" s="1">
        <v>42700.36041666667</v>
      </c>
      <c r="D260" t="s">
        <v>271</v>
      </c>
      <c r="E260" t="str">
        <f t="shared" si="4"/>
        <v>Rafał@gmail.com</v>
      </c>
      <c r="F260" t="s">
        <v>87</v>
      </c>
      <c r="G260" t="s">
        <v>271</v>
      </c>
      <c r="H260">
        <v>1</v>
      </c>
      <c r="I260" t="s">
        <v>13</v>
      </c>
      <c r="J260">
        <v>23.58</v>
      </c>
      <c r="K260" t="str">
        <f>IF(LEFT(Tabela2[[#This Row],[First Name (Shipping)]])="a","K","M")</f>
        <v>M</v>
      </c>
    </row>
    <row r="261" spans="1:11" x14ac:dyDescent="0.25">
      <c r="A261">
        <v>1085</v>
      </c>
      <c r="B261" t="s">
        <v>10</v>
      </c>
      <c r="C261" s="1">
        <v>42700.413194444445</v>
      </c>
      <c r="D261" t="s">
        <v>272</v>
      </c>
      <c r="E261" t="str">
        <f t="shared" si="4"/>
        <v>Irena@gmail.com</v>
      </c>
      <c r="F261" t="s">
        <v>89</v>
      </c>
      <c r="G261" t="s">
        <v>272</v>
      </c>
      <c r="H261">
        <v>1</v>
      </c>
      <c r="I261" t="s">
        <v>13</v>
      </c>
      <c r="J261">
        <v>23.58</v>
      </c>
      <c r="K261" t="str">
        <f>IF(LEFT(Tabela2[[#This Row],[First Name (Shipping)]])="a","K","M")</f>
        <v>M</v>
      </c>
    </row>
    <row r="262" spans="1:11" x14ac:dyDescent="0.25">
      <c r="A262">
        <v>1086</v>
      </c>
      <c r="B262" t="s">
        <v>10</v>
      </c>
      <c r="C262" s="1">
        <v>42700.782638888886</v>
      </c>
      <c r="D262" t="s">
        <v>273</v>
      </c>
      <c r="E262" t="str">
        <f t="shared" si="4"/>
        <v>Konrad@gmail.com</v>
      </c>
      <c r="F262" t="s">
        <v>90</v>
      </c>
      <c r="G262" t="s">
        <v>273</v>
      </c>
      <c r="H262">
        <v>1</v>
      </c>
      <c r="I262" t="s">
        <v>13</v>
      </c>
      <c r="J262">
        <v>23.58</v>
      </c>
      <c r="K262" t="str">
        <f>IF(LEFT(Tabela2[[#This Row],[First Name (Shipping)]])="a","K","M")</f>
        <v>M</v>
      </c>
    </row>
    <row r="263" spans="1:11" x14ac:dyDescent="0.25">
      <c r="A263">
        <v>1087</v>
      </c>
      <c r="B263" t="s">
        <v>10</v>
      </c>
      <c r="C263" s="1">
        <v>42700.919444444444</v>
      </c>
      <c r="D263" t="s">
        <v>215</v>
      </c>
      <c r="E263" t="str">
        <f t="shared" si="4"/>
        <v>Paulina@gmail.com</v>
      </c>
      <c r="F263" t="s">
        <v>62</v>
      </c>
      <c r="G263" t="s">
        <v>215</v>
      </c>
      <c r="H263">
        <v>1</v>
      </c>
      <c r="I263" t="s">
        <v>13</v>
      </c>
      <c r="J263">
        <v>23.58</v>
      </c>
      <c r="K263" t="str">
        <f>IF(LEFT(Tabela2[[#This Row],[First Name (Shipping)]])="a","K","M")</f>
        <v>M</v>
      </c>
    </row>
    <row r="264" spans="1:11" x14ac:dyDescent="0.25">
      <c r="A264">
        <v>1088</v>
      </c>
      <c r="B264" t="s">
        <v>15</v>
      </c>
      <c r="C264" s="1">
        <v>42703.707638888889</v>
      </c>
      <c r="D264" t="s">
        <v>274</v>
      </c>
      <c r="E264" t="str">
        <f t="shared" si="4"/>
        <v>Krzysztof@gmail.com</v>
      </c>
      <c r="F264" t="s">
        <v>93</v>
      </c>
      <c r="G264" t="s">
        <v>274</v>
      </c>
      <c r="H264">
        <v>1</v>
      </c>
      <c r="I264" t="s">
        <v>13</v>
      </c>
      <c r="J264">
        <v>23.58</v>
      </c>
      <c r="K264" t="str">
        <f>IF(LEFT(Tabela2[[#This Row],[First Name (Shipping)]])="a","K","M")</f>
        <v>M</v>
      </c>
    </row>
    <row r="265" spans="1:11" x14ac:dyDescent="0.25">
      <c r="A265">
        <v>1089</v>
      </c>
      <c r="B265" t="s">
        <v>10</v>
      </c>
      <c r="C265" s="1">
        <v>42703.981249999997</v>
      </c>
      <c r="D265" t="s">
        <v>275</v>
      </c>
      <c r="E265" t="str">
        <f t="shared" si="4"/>
        <v>Małgorzata@gmail.com</v>
      </c>
      <c r="F265" t="s">
        <v>21</v>
      </c>
      <c r="G265" t="s">
        <v>275</v>
      </c>
      <c r="H265">
        <v>1</v>
      </c>
      <c r="I265" t="s">
        <v>13</v>
      </c>
      <c r="J265">
        <v>23.58</v>
      </c>
      <c r="K265" t="str">
        <f>IF(LEFT(Tabela2[[#This Row],[First Name (Shipping)]])="a","K","M")</f>
        <v>M</v>
      </c>
    </row>
    <row r="266" spans="1:11" hidden="1" x14ac:dyDescent="0.25">
      <c r="C266" s="1"/>
      <c r="K266" t="str">
        <f>IF(LEFT(Tabela2[[#This Row],[First Name (Shipping)]])="a","K","M")</f>
        <v>M</v>
      </c>
    </row>
    <row r="267" spans="1:11" x14ac:dyDescent="0.25">
      <c r="A267">
        <v>1093</v>
      </c>
      <c r="B267" t="s">
        <v>15</v>
      </c>
      <c r="C267" s="1">
        <v>42709.786111111112</v>
      </c>
      <c r="D267" t="s">
        <v>276</v>
      </c>
      <c r="E267" t="str">
        <f t="shared" si="4"/>
        <v>Katarzyna@gmail.com</v>
      </c>
      <c r="F267" t="s">
        <v>36</v>
      </c>
      <c r="G267" t="s">
        <v>276</v>
      </c>
      <c r="H267">
        <v>1</v>
      </c>
      <c r="I267" t="s">
        <v>13</v>
      </c>
      <c r="J267">
        <v>23.58</v>
      </c>
      <c r="K267" t="str">
        <f>IF(LEFT(Tabela2[[#This Row],[First Name (Shipping)]])="a","K","M")</f>
        <v>M</v>
      </c>
    </row>
    <row r="268" spans="1:11" x14ac:dyDescent="0.25">
      <c r="A268">
        <v>1094</v>
      </c>
      <c r="B268" t="s">
        <v>10</v>
      </c>
      <c r="C268" s="1">
        <v>42709.786805555559</v>
      </c>
      <c r="D268" t="s">
        <v>277</v>
      </c>
      <c r="E268" t="str">
        <f t="shared" si="4"/>
        <v>Anna@gmail.com</v>
      </c>
      <c r="F268" t="s">
        <v>44</v>
      </c>
      <c r="G268" t="s">
        <v>277</v>
      </c>
      <c r="H268">
        <v>1</v>
      </c>
      <c r="I268" t="s">
        <v>13</v>
      </c>
      <c r="J268">
        <v>23.58</v>
      </c>
      <c r="K268" t="str">
        <f>IF(LEFT(Tabela2[[#This Row],[First Name (Shipping)]])="a","K","M")</f>
        <v>K</v>
      </c>
    </row>
    <row r="269" spans="1:11" x14ac:dyDescent="0.25">
      <c r="A269">
        <v>1095</v>
      </c>
      <c r="B269" t="s">
        <v>10</v>
      </c>
      <c r="C269" s="1">
        <v>42709.787499999999</v>
      </c>
      <c r="D269" t="s">
        <v>91</v>
      </c>
      <c r="E269" t="str">
        <f t="shared" si="4"/>
        <v>Dawid@gmail.com</v>
      </c>
      <c r="F269" t="s">
        <v>98</v>
      </c>
      <c r="G269" t="s">
        <v>91</v>
      </c>
      <c r="H269">
        <v>1</v>
      </c>
      <c r="I269" t="s">
        <v>13</v>
      </c>
      <c r="J269">
        <v>23.58</v>
      </c>
      <c r="K269" t="str">
        <f>IF(LEFT(Tabela2[[#This Row],[First Name (Shipping)]])="a","K","M")</f>
        <v>M</v>
      </c>
    </row>
    <row r="270" spans="1:11" x14ac:dyDescent="0.25">
      <c r="A270">
        <v>1096</v>
      </c>
      <c r="B270" t="s">
        <v>10</v>
      </c>
      <c r="C270" s="1">
        <v>42709.787499999999</v>
      </c>
      <c r="D270" t="s">
        <v>278</v>
      </c>
      <c r="E270" t="str">
        <f t="shared" si="4"/>
        <v>Rafal@gmail.com</v>
      </c>
      <c r="F270" t="s">
        <v>100</v>
      </c>
      <c r="G270" t="s">
        <v>278</v>
      </c>
      <c r="H270">
        <v>1</v>
      </c>
      <c r="I270" t="s">
        <v>13</v>
      </c>
      <c r="J270">
        <v>23.58</v>
      </c>
      <c r="K270" t="str">
        <f>IF(LEFT(Tabela2[[#This Row],[First Name (Shipping)]])="a","K","M")</f>
        <v>M</v>
      </c>
    </row>
    <row r="271" spans="1:11" x14ac:dyDescent="0.25">
      <c r="A271">
        <v>1097</v>
      </c>
      <c r="B271" t="s">
        <v>10</v>
      </c>
      <c r="C271" s="1">
        <v>42709.788194444445</v>
      </c>
      <c r="D271" t="s">
        <v>279</v>
      </c>
      <c r="E271" t="str">
        <f t="shared" si="4"/>
        <v>Sylwia@gmail.com</v>
      </c>
      <c r="F271" t="s">
        <v>102</v>
      </c>
      <c r="G271" t="s">
        <v>279</v>
      </c>
      <c r="H271">
        <v>1</v>
      </c>
      <c r="I271" t="s">
        <v>13</v>
      </c>
      <c r="J271">
        <v>23.58</v>
      </c>
      <c r="K271" t="str">
        <f>IF(LEFT(Tabela2[[#This Row],[First Name (Shipping)]])="a","K","M")</f>
        <v>M</v>
      </c>
    </row>
    <row r="272" spans="1:11" x14ac:dyDescent="0.25">
      <c r="A272">
        <v>1098</v>
      </c>
      <c r="B272" t="s">
        <v>10</v>
      </c>
      <c r="C272" s="1">
        <v>42710.785416666666</v>
      </c>
      <c r="D272" t="s">
        <v>280</v>
      </c>
      <c r="E272" t="str">
        <f t="shared" si="4"/>
        <v>Paulina@gmail.com</v>
      </c>
      <c r="F272" t="s">
        <v>62</v>
      </c>
      <c r="G272" t="s">
        <v>280</v>
      </c>
      <c r="H272">
        <v>1</v>
      </c>
      <c r="I272" t="s">
        <v>13</v>
      </c>
      <c r="J272">
        <v>23.58</v>
      </c>
      <c r="K272" t="str">
        <f>IF(LEFT(Tabela2[[#This Row],[First Name (Shipping)]])="a","K","M")</f>
        <v>M</v>
      </c>
    </row>
    <row r="273" spans="1:11" x14ac:dyDescent="0.25">
      <c r="A273">
        <v>1099</v>
      </c>
      <c r="B273" t="s">
        <v>10</v>
      </c>
      <c r="C273" s="1">
        <v>42710.910416666666</v>
      </c>
      <c r="D273" t="s">
        <v>197</v>
      </c>
      <c r="E273" t="str">
        <f t="shared" si="4"/>
        <v>Michał@gmail.com</v>
      </c>
      <c r="F273" t="s">
        <v>23</v>
      </c>
      <c r="G273" t="s">
        <v>197</v>
      </c>
      <c r="H273">
        <v>1</v>
      </c>
      <c r="I273" t="s">
        <v>13</v>
      </c>
      <c r="J273">
        <v>23.58</v>
      </c>
      <c r="K273" t="str">
        <f>IF(LEFT(Tabela2[[#This Row],[First Name (Shipping)]])="a","K","M")</f>
        <v>M</v>
      </c>
    </row>
    <row r="274" spans="1:11" x14ac:dyDescent="0.25">
      <c r="A274">
        <v>1100</v>
      </c>
      <c r="B274" t="s">
        <v>15</v>
      </c>
      <c r="C274" s="1">
        <v>42710.98333333333</v>
      </c>
      <c r="D274" t="s">
        <v>276</v>
      </c>
      <c r="E274" t="str">
        <f t="shared" si="4"/>
        <v>Agata@gmail.com</v>
      </c>
      <c r="F274" t="s">
        <v>106</v>
      </c>
      <c r="G274" t="s">
        <v>276</v>
      </c>
      <c r="H274">
        <v>1</v>
      </c>
      <c r="I274" t="s">
        <v>13</v>
      </c>
      <c r="J274">
        <v>23.58</v>
      </c>
      <c r="K274" t="str">
        <f>IF(LEFT(Tabela2[[#This Row],[First Name (Shipping)]])="a","K","M")</f>
        <v>K</v>
      </c>
    </row>
    <row r="275" spans="1:11" x14ac:dyDescent="0.25">
      <c r="A275">
        <v>1101</v>
      </c>
      <c r="B275" t="s">
        <v>10</v>
      </c>
      <c r="C275" s="1">
        <v>42710.988888888889</v>
      </c>
      <c r="D275" t="s">
        <v>276</v>
      </c>
      <c r="E275" t="str">
        <f t="shared" si="4"/>
        <v>Katarzyna@gmail.com</v>
      </c>
      <c r="F275" t="s">
        <v>36</v>
      </c>
      <c r="G275" t="s">
        <v>276</v>
      </c>
      <c r="H275">
        <v>1</v>
      </c>
      <c r="I275" t="s">
        <v>13</v>
      </c>
      <c r="J275">
        <v>23.58</v>
      </c>
      <c r="K275" t="str">
        <f>IF(LEFT(Tabela2[[#This Row],[First Name (Shipping)]])="a","K","M")</f>
        <v>M</v>
      </c>
    </row>
    <row r="276" spans="1:11" hidden="1" x14ac:dyDescent="0.25">
      <c r="A276">
        <v>1102</v>
      </c>
      <c r="B276" t="s">
        <v>10</v>
      </c>
      <c r="C276" s="1">
        <v>42711.381944444445</v>
      </c>
      <c r="D276">
        <v>32070</v>
      </c>
      <c r="E276" t="str">
        <f t="shared" si="4"/>
        <v>Agnieszka@gmail.com</v>
      </c>
      <c r="F276" t="s">
        <v>27</v>
      </c>
      <c r="G276">
        <v>32070</v>
      </c>
      <c r="H276">
        <v>1</v>
      </c>
      <c r="I276" t="s">
        <v>13</v>
      </c>
      <c r="J276">
        <v>23.58</v>
      </c>
      <c r="K276" t="str">
        <f>IF(LEFT(Tabela2[[#This Row],[First Name (Shipping)]])="a","K","M")</f>
        <v>K</v>
      </c>
    </row>
    <row r="277" spans="1:11" x14ac:dyDescent="0.25">
      <c r="A277">
        <v>1103</v>
      </c>
      <c r="B277" t="s">
        <v>10</v>
      </c>
      <c r="C277" s="1">
        <v>42711.474999999999</v>
      </c>
      <c r="D277" t="s">
        <v>281</v>
      </c>
      <c r="E277" t="str">
        <f t="shared" si="4"/>
        <v>Robert@gmail.com</v>
      </c>
      <c r="F277" t="s">
        <v>71</v>
      </c>
      <c r="G277" t="s">
        <v>281</v>
      </c>
      <c r="H277">
        <v>1</v>
      </c>
      <c r="I277" t="s">
        <v>13</v>
      </c>
      <c r="J277">
        <v>23.58</v>
      </c>
      <c r="K277" t="str">
        <f>IF(LEFT(Tabela2[[#This Row],[First Name (Shipping)]])="a","K","M")</f>
        <v>M</v>
      </c>
    </row>
    <row r="278" spans="1:11" x14ac:dyDescent="0.25">
      <c r="A278">
        <v>1104</v>
      </c>
      <c r="B278" t="s">
        <v>10</v>
      </c>
      <c r="C278" s="1">
        <v>42711.486111111109</v>
      </c>
      <c r="D278" t="s">
        <v>38</v>
      </c>
      <c r="E278" t="str">
        <f t="shared" si="4"/>
        <v>Paweł@gmail.com</v>
      </c>
      <c r="F278" t="s">
        <v>111</v>
      </c>
      <c r="G278" t="s">
        <v>282</v>
      </c>
      <c r="H278">
        <v>1</v>
      </c>
      <c r="I278" t="s">
        <v>14</v>
      </c>
      <c r="J278">
        <v>31.71</v>
      </c>
      <c r="K278" t="str">
        <f>IF(LEFT(Tabela2[[#This Row],[First Name (Shipping)]])="a","K","M")</f>
        <v>M</v>
      </c>
    </row>
    <row r="279" spans="1:11" x14ac:dyDescent="0.25">
      <c r="A279">
        <v>1105</v>
      </c>
      <c r="B279" t="s">
        <v>10</v>
      </c>
      <c r="C279" s="1">
        <v>42711.496527777781</v>
      </c>
      <c r="D279" t="s">
        <v>283</v>
      </c>
      <c r="E279" t="str">
        <f t="shared" si="4"/>
        <v>Magda@gmail.com</v>
      </c>
      <c r="F279" t="s">
        <v>113</v>
      </c>
      <c r="G279" t="s">
        <v>283</v>
      </c>
      <c r="H279">
        <v>1</v>
      </c>
      <c r="I279" t="s">
        <v>13</v>
      </c>
      <c r="J279">
        <v>23.58</v>
      </c>
      <c r="K279" t="str">
        <f>IF(LEFT(Tabela2[[#This Row],[First Name (Shipping)]])="a","K","M")</f>
        <v>M</v>
      </c>
    </row>
    <row r="280" spans="1:11" x14ac:dyDescent="0.25">
      <c r="A280">
        <v>1121</v>
      </c>
      <c r="B280" t="s">
        <v>10</v>
      </c>
      <c r="C280" s="1">
        <v>42718.369444444441</v>
      </c>
      <c r="D280" t="s">
        <v>220</v>
      </c>
      <c r="E280" t="str">
        <f t="shared" si="4"/>
        <v>Aleksander@gmail.com</v>
      </c>
      <c r="F280" t="s">
        <v>115</v>
      </c>
      <c r="G280" t="s">
        <v>220</v>
      </c>
      <c r="H280">
        <v>1</v>
      </c>
      <c r="I280" t="s">
        <v>284</v>
      </c>
      <c r="J280">
        <v>39.270000000000003</v>
      </c>
      <c r="K280" t="str">
        <f>IF(LEFT(Tabela2[[#This Row],[First Name (Shipping)]])="a","K","M")</f>
        <v>K</v>
      </c>
    </row>
    <row r="281" spans="1:11" x14ac:dyDescent="0.25">
      <c r="A281">
        <v>1123</v>
      </c>
      <c r="B281" t="s">
        <v>10</v>
      </c>
      <c r="C281" s="1">
        <v>42718.420138888891</v>
      </c>
      <c r="D281" t="s">
        <v>16</v>
      </c>
      <c r="E281" t="str">
        <f t="shared" si="4"/>
        <v>Joanna@gmail.com</v>
      </c>
      <c r="F281" t="s">
        <v>53</v>
      </c>
      <c r="G281" t="s">
        <v>16</v>
      </c>
      <c r="H281">
        <v>1</v>
      </c>
      <c r="J281">
        <v>10.81</v>
      </c>
      <c r="K281" t="str">
        <f>IF(LEFT(Tabela2[[#This Row],[First Name (Shipping)]])="a","K","M")</f>
        <v>M</v>
      </c>
    </row>
    <row r="282" spans="1:11" x14ac:dyDescent="0.25">
      <c r="A282">
        <v>1124</v>
      </c>
      <c r="B282" t="s">
        <v>10</v>
      </c>
      <c r="C282" s="1">
        <v>42718.42291666667</v>
      </c>
      <c r="D282" t="s">
        <v>254</v>
      </c>
      <c r="E282" t="str">
        <f t="shared" si="4"/>
        <v>Daniel@gmail.com</v>
      </c>
      <c r="F282" t="s">
        <v>118</v>
      </c>
      <c r="G282" t="s">
        <v>254</v>
      </c>
      <c r="H282">
        <v>1</v>
      </c>
      <c r="J282">
        <v>10.81</v>
      </c>
      <c r="K282" t="str">
        <f>IF(LEFT(Tabela2[[#This Row],[First Name (Shipping)]])="a","K","M")</f>
        <v>M</v>
      </c>
    </row>
    <row r="283" spans="1:11" x14ac:dyDescent="0.25">
      <c r="A283">
        <v>1125</v>
      </c>
      <c r="B283" t="s">
        <v>15</v>
      </c>
      <c r="C283" s="1">
        <v>42718.424305555556</v>
      </c>
      <c r="D283" t="s">
        <v>285</v>
      </c>
      <c r="E283" t="str">
        <f t="shared" si="4"/>
        <v>Andrzej@gmail.com</v>
      </c>
      <c r="F283" t="s">
        <v>120</v>
      </c>
      <c r="G283" t="s">
        <v>285</v>
      </c>
      <c r="H283">
        <v>1</v>
      </c>
      <c r="J283">
        <v>10.81</v>
      </c>
      <c r="K283" t="str">
        <f>IF(LEFT(Tabela2[[#This Row],[First Name (Shipping)]])="a","K","M")</f>
        <v>K</v>
      </c>
    </row>
    <row r="284" spans="1:11" hidden="1" x14ac:dyDescent="0.25">
      <c r="A284">
        <v>1126</v>
      </c>
      <c r="B284" t="s">
        <v>10</v>
      </c>
      <c r="C284" s="1">
        <v>42718.424305555556</v>
      </c>
      <c r="D284">
        <v>32070</v>
      </c>
      <c r="E284" t="str">
        <f t="shared" si="4"/>
        <v>Oskar@gmail.com</v>
      </c>
      <c r="F284" t="s">
        <v>122</v>
      </c>
      <c r="G284">
        <v>32070</v>
      </c>
      <c r="H284">
        <v>1</v>
      </c>
      <c r="J284">
        <v>10.81</v>
      </c>
      <c r="K284" t="str">
        <f>IF(LEFT(Tabela2[[#This Row],[First Name (Shipping)]])="a","K","M")</f>
        <v>M</v>
      </c>
    </row>
    <row r="285" spans="1:11" x14ac:dyDescent="0.25">
      <c r="A285">
        <v>1127</v>
      </c>
      <c r="B285" t="s">
        <v>15</v>
      </c>
      <c r="C285" s="1">
        <v>42718.489583333336</v>
      </c>
      <c r="D285" t="s">
        <v>47</v>
      </c>
      <c r="E285" t="str">
        <f t="shared" si="4"/>
        <v>Małgorzata@gmail.com</v>
      </c>
      <c r="F285" t="s">
        <v>21</v>
      </c>
      <c r="G285" t="s">
        <v>47</v>
      </c>
      <c r="H285">
        <v>1</v>
      </c>
      <c r="J285">
        <v>10.81</v>
      </c>
      <c r="K285" t="str">
        <f>IF(LEFT(Tabela2[[#This Row],[First Name (Shipping)]])="a","K","M")</f>
        <v>M</v>
      </c>
    </row>
    <row r="286" spans="1:11" x14ac:dyDescent="0.25">
      <c r="A286">
        <v>1128</v>
      </c>
      <c r="B286" t="s">
        <v>10</v>
      </c>
      <c r="C286" s="1">
        <v>42718.431250000001</v>
      </c>
      <c r="D286" t="s">
        <v>286</v>
      </c>
      <c r="E286" t="str">
        <f t="shared" si="4"/>
        <v>Michał@gmail.com</v>
      </c>
      <c r="F286" t="s">
        <v>23</v>
      </c>
      <c r="G286" t="s">
        <v>286</v>
      </c>
      <c r="H286">
        <v>1</v>
      </c>
      <c r="J286">
        <v>79.900000000000006</v>
      </c>
      <c r="K286" t="str">
        <f>IF(LEFT(Tabela2[[#This Row],[First Name (Shipping)]])="a","K","M")</f>
        <v>M</v>
      </c>
    </row>
    <row r="287" spans="1:11" x14ac:dyDescent="0.25">
      <c r="A287">
        <v>1129</v>
      </c>
      <c r="B287" t="s">
        <v>10</v>
      </c>
      <c r="C287" s="1">
        <v>42718.429166666669</v>
      </c>
      <c r="D287" t="s">
        <v>206</v>
      </c>
      <c r="E287" t="str">
        <f t="shared" si="4"/>
        <v>Ewelina@gmail.com</v>
      </c>
      <c r="F287" t="s">
        <v>25</v>
      </c>
      <c r="G287" t="s">
        <v>206</v>
      </c>
      <c r="H287">
        <v>1</v>
      </c>
      <c r="J287">
        <v>79.900000000000006</v>
      </c>
      <c r="K287" t="str">
        <f>IF(LEFT(Tabela2[[#This Row],[First Name (Shipping)]])="a","K","M")</f>
        <v>M</v>
      </c>
    </row>
    <row r="288" spans="1:11" x14ac:dyDescent="0.25">
      <c r="A288">
        <v>1130</v>
      </c>
      <c r="B288" t="s">
        <v>10</v>
      </c>
      <c r="C288" s="1">
        <v>42718.430555555555</v>
      </c>
      <c r="D288" t="s">
        <v>287</v>
      </c>
      <c r="E288" t="str">
        <f t="shared" si="4"/>
        <v>Agnieszka@gmail.com</v>
      </c>
      <c r="F288" t="s">
        <v>27</v>
      </c>
      <c r="G288" t="s">
        <v>287</v>
      </c>
      <c r="H288">
        <v>1</v>
      </c>
      <c r="J288">
        <v>79.900000000000006</v>
      </c>
      <c r="K288" t="str">
        <f>IF(LEFT(Tabela2[[#This Row],[First Name (Shipping)]])="a","K","M")</f>
        <v>K</v>
      </c>
    </row>
    <row r="289" spans="1:11" x14ac:dyDescent="0.25">
      <c r="A289">
        <v>1131</v>
      </c>
      <c r="B289" t="s">
        <v>10</v>
      </c>
      <c r="C289" s="1">
        <v>42718.430555555555</v>
      </c>
      <c r="D289" t="s">
        <v>288</v>
      </c>
      <c r="E289" t="str">
        <f t="shared" si="4"/>
        <v>Michał@gmail.com</v>
      </c>
      <c r="F289" t="s">
        <v>23</v>
      </c>
      <c r="G289" t="s">
        <v>288</v>
      </c>
      <c r="H289">
        <v>1</v>
      </c>
      <c r="J289">
        <v>79.900000000000006</v>
      </c>
      <c r="K289" t="str">
        <f>IF(LEFT(Tabela2[[#This Row],[First Name (Shipping)]])="a","K","M")</f>
        <v>M</v>
      </c>
    </row>
    <row r="290" spans="1:11" x14ac:dyDescent="0.25">
      <c r="A290">
        <v>1132</v>
      </c>
      <c r="B290" t="s">
        <v>10</v>
      </c>
      <c r="C290" s="1">
        <v>42718.430555555555</v>
      </c>
      <c r="D290" t="s">
        <v>289</v>
      </c>
      <c r="E290" t="str">
        <f t="shared" si="4"/>
        <v>Piotr@gmail.com</v>
      </c>
      <c r="F290" t="s">
        <v>30</v>
      </c>
      <c r="G290" t="s">
        <v>289</v>
      </c>
      <c r="H290">
        <v>1</v>
      </c>
      <c r="J290">
        <v>79.900000000000006</v>
      </c>
      <c r="K290" t="str">
        <f>IF(LEFT(Tabela2[[#This Row],[First Name (Shipping)]])="a","K","M")</f>
        <v>M</v>
      </c>
    </row>
    <row r="291" spans="1:11" x14ac:dyDescent="0.25">
      <c r="A291">
        <v>1133</v>
      </c>
      <c r="B291" t="s">
        <v>10</v>
      </c>
      <c r="C291" s="1">
        <v>42718.430555555555</v>
      </c>
      <c r="D291" t="s">
        <v>249</v>
      </c>
      <c r="E291" t="str">
        <f t="shared" si="4"/>
        <v>Jakub@gmail.com</v>
      </c>
      <c r="F291" t="s">
        <v>32</v>
      </c>
      <c r="G291" t="s">
        <v>249</v>
      </c>
      <c r="H291">
        <v>1</v>
      </c>
      <c r="J291">
        <v>10.81</v>
      </c>
      <c r="K291" t="str">
        <f>IF(LEFT(Tabela2[[#This Row],[First Name (Shipping)]])="a","K","M")</f>
        <v>M</v>
      </c>
    </row>
    <row r="292" spans="1:11" x14ac:dyDescent="0.25">
      <c r="A292">
        <v>1134</v>
      </c>
      <c r="B292" t="s">
        <v>10</v>
      </c>
      <c r="C292" s="1">
        <v>42718.431250000001</v>
      </c>
      <c r="D292" t="s">
        <v>290</v>
      </c>
      <c r="E292" t="str">
        <f t="shared" si="4"/>
        <v>Marta@gmail.com</v>
      </c>
      <c r="F292" t="s">
        <v>34</v>
      </c>
      <c r="G292" t="s">
        <v>290</v>
      </c>
      <c r="H292">
        <v>1</v>
      </c>
      <c r="J292">
        <v>79.900000000000006</v>
      </c>
      <c r="K292" t="str">
        <f>IF(LEFT(Tabela2[[#This Row],[First Name (Shipping)]])="a","K","M")</f>
        <v>M</v>
      </c>
    </row>
    <row r="293" spans="1:11" x14ac:dyDescent="0.25">
      <c r="A293">
        <v>1135</v>
      </c>
      <c r="B293" t="s">
        <v>15</v>
      </c>
      <c r="C293" s="1">
        <v>42718.489583333336</v>
      </c>
      <c r="D293" t="s">
        <v>47</v>
      </c>
      <c r="E293" t="str">
        <f t="shared" si="4"/>
        <v>Katarzyna@gmail.com</v>
      </c>
      <c r="F293" t="s">
        <v>36</v>
      </c>
      <c r="G293" t="s">
        <v>47</v>
      </c>
      <c r="H293">
        <v>1</v>
      </c>
      <c r="J293">
        <v>10.81</v>
      </c>
      <c r="K293" t="str">
        <f>IF(LEFT(Tabela2[[#This Row],[First Name (Shipping)]])="a","K","M")</f>
        <v>M</v>
      </c>
    </row>
    <row r="294" spans="1:11" x14ac:dyDescent="0.25">
      <c r="A294">
        <v>1136</v>
      </c>
      <c r="B294" t="s">
        <v>10</v>
      </c>
      <c r="C294" s="1">
        <v>42718.432638888888</v>
      </c>
      <c r="D294" t="s">
        <v>291</v>
      </c>
      <c r="E294" t="str">
        <f t="shared" si="4"/>
        <v>Agnieszka@gmail.com</v>
      </c>
      <c r="F294" t="s">
        <v>27</v>
      </c>
      <c r="G294" t="s">
        <v>291</v>
      </c>
      <c r="H294">
        <v>1</v>
      </c>
      <c r="J294">
        <v>79.900000000000006</v>
      </c>
      <c r="K294" t="str">
        <f>IF(LEFT(Tabela2[[#This Row],[First Name (Shipping)]])="a","K","M")</f>
        <v>K</v>
      </c>
    </row>
    <row r="295" spans="1:11" x14ac:dyDescent="0.25">
      <c r="A295">
        <v>1137</v>
      </c>
      <c r="B295" t="s">
        <v>10</v>
      </c>
      <c r="C295" s="1">
        <v>42718.431944444441</v>
      </c>
      <c r="D295" t="s">
        <v>292</v>
      </c>
      <c r="E295" t="str">
        <f t="shared" si="4"/>
        <v>Marcin@gmail.com</v>
      </c>
      <c r="F295" t="s">
        <v>39</v>
      </c>
      <c r="G295" t="s">
        <v>292</v>
      </c>
      <c r="H295">
        <v>1</v>
      </c>
      <c r="J295">
        <v>79.900000000000006</v>
      </c>
      <c r="K295" t="str">
        <f>IF(LEFT(Tabela2[[#This Row],[First Name (Shipping)]])="a","K","M")</f>
        <v>M</v>
      </c>
    </row>
    <row r="296" spans="1:11" x14ac:dyDescent="0.25">
      <c r="A296">
        <v>1138</v>
      </c>
      <c r="B296" t="s">
        <v>10</v>
      </c>
      <c r="C296" s="1">
        <v>42718.431944444441</v>
      </c>
      <c r="D296" t="s">
        <v>94</v>
      </c>
      <c r="E296" t="str">
        <f t="shared" si="4"/>
        <v>Agnieszka@gmail.com</v>
      </c>
      <c r="F296" t="s">
        <v>27</v>
      </c>
      <c r="G296" t="s">
        <v>94</v>
      </c>
      <c r="H296">
        <v>1</v>
      </c>
      <c r="J296">
        <v>79.900000000000006</v>
      </c>
      <c r="K296" t="str">
        <f>IF(LEFT(Tabela2[[#This Row],[First Name (Shipping)]])="a","K","M")</f>
        <v>K</v>
      </c>
    </row>
    <row r="297" spans="1:11" x14ac:dyDescent="0.25">
      <c r="A297">
        <v>1139</v>
      </c>
      <c r="B297" t="s">
        <v>10</v>
      </c>
      <c r="C297" s="1">
        <v>42718.434027777781</v>
      </c>
      <c r="D297" t="s">
        <v>131</v>
      </c>
      <c r="E297" t="str">
        <f t="shared" si="4"/>
        <v>Damian@gmail.com</v>
      </c>
      <c r="F297" t="s">
        <v>42</v>
      </c>
      <c r="G297" t="s">
        <v>131</v>
      </c>
      <c r="H297">
        <v>1</v>
      </c>
      <c r="J297">
        <v>10.81</v>
      </c>
      <c r="K297" t="str">
        <f>IF(LEFT(Tabela2[[#This Row],[First Name (Shipping)]])="a","K","M")</f>
        <v>M</v>
      </c>
    </row>
    <row r="298" spans="1:11" x14ac:dyDescent="0.25">
      <c r="A298">
        <v>1140</v>
      </c>
      <c r="B298" t="s">
        <v>15</v>
      </c>
      <c r="C298" s="1">
        <v>42718.432638888888</v>
      </c>
      <c r="D298" t="s">
        <v>293</v>
      </c>
      <c r="E298" t="str">
        <f t="shared" si="4"/>
        <v>Anna@gmail.com</v>
      </c>
      <c r="F298" t="s">
        <v>44</v>
      </c>
      <c r="G298" t="s">
        <v>293</v>
      </c>
      <c r="H298">
        <v>1</v>
      </c>
      <c r="J298">
        <v>79.900000000000006</v>
      </c>
      <c r="K298" t="str">
        <f>IF(LEFT(Tabela2[[#This Row],[First Name (Shipping)]])="a","K","M")</f>
        <v>K</v>
      </c>
    </row>
    <row r="299" spans="1:11" x14ac:dyDescent="0.25">
      <c r="A299">
        <v>1141</v>
      </c>
      <c r="B299" t="s">
        <v>10</v>
      </c>
      <c r="C299" s="1">
        <v>42718.432638888888</v>
      </c>
      <c r="D299" t="s">
        <v>294</v>
      </c>
      <c r="E299" t="str">
        <f t="shared" si="4"/>
        <v>Bartek@gmail.com</v>
      </c>
      <c r="F299" t="s">
        <v>46</v>
      </c>
      <c r="G299" t="s">
        <v>294</v>
      </c>
      <c r="H299">
        <v>1</v>
      </c>
      <c r="J299">
        <v>79.900000000000006</v>
      </c>
      <c r="K299" t="str">
        <f>IF(LEFT(Tabela2[[#This Row],[First Name (Shipping)]])="a","K","M")</f>
        <v>M</v>
      </c>
    </row>
    <row r="300" spans="1:11" x14ac:dyDescent="0.25">
      <c r="A300">
        <v>1142</v>
      </c>
      <c r="B300" t="s">
        <v>10</v>
      </c>
      <c r="C300" s="1">
        <v>42718.432638888888</v>
      </c>
      <c r="D300" t="s">
        <v>295</v>
      </c>
      <c r="E300" t="str">
        <f t="shared" si="4"/>
        <v>Małgorzata@gmail.com</v>
      </c>
      <c r="F300" t="s">
        <v>21</v>
      </c>
      <c r="G300" t="s">
        <v>295</v>
      </c>
      <c r="H300">
        <v>1</v>
      </c>
      <c r="J300">
        <v>79.900000000000006</v>
      </c>
      <c r="K300" t="str">
        <f>IF(LEFT(Tabela2[[#This Row],[First Name (Shipping)]])="a","K","M")</f>
        <v>M</v>
      </c>
    </row>
    <row r="301" spans="1:11" x14ac:dyDescent="0.25">
      <c r="A301">
        <v>1143</v>
      </c>
      <c r="B301" t="s">
        <v>10</v>
      </c>
      <c r="C301" s="1">
        <v>42718.434027777781</v>
      </c>
      <c r="D301" t="s">
        <v>296</v>
      </c>
      <c r="E301" t="str">
        <f t="shared" si="4"/>
        <v>Małgorzata@gmail.com</v>
      </c>
      <c r="F301" t="s">
        <v>21</v>
      </c>
      <c r="G301" t="s">
        <v>296</v>
      </c>
      <c r="H301">
        <v>1</v>
      </c>
      <c r="J301">
        <v>79.900000000000006</v>
      </c>
      <c r="K301" t="str">
        <f>IF(LEFT(Tabela2[[#This Row],[First Name (Shipping)]])="a","K","M")</f>
        <v>M</v>
      </c>
    </row>
    <row r="302" spans="1:11" x14ac:dyDescent="0.25">
      <c r="A302">
        <v>1144</v>
      </c>
      <c r="B302" t="s">
        <v>10</v>
      </c>
      <c r="C302" s="1">
        <v>42718.434027777781</v>
      </c>
      <c r="D302" t="s">
        <v>297</v>
      </c>
      <c r="E302" t="str">
        <f t="shared" si="4"/>
        <v>Karolina@gmail.com</v>
      </c>
      <c r="F302" t="s">
        <v>50</v>
      </c>
      <c r="G302" t="s">
        <v>297</v>
      </c>
      <c r="H302">
        <v>1</v>
      </c>
      <c r="J302">
        <v>79.900000000000006</v>
      </c>
      <c r="K302" t="str">
        <f>IF(LEFT(Tabela2[[#This Row],[First Name (Shipping)]])="a","K","M")</f>
        <v>M</v>
      </c>
    </row>
    <row r="303" spans="1:11" x14ac:dyDescent="0.25">
      <c r="A303">
        <v>1145</v>
      </c>
      <c r="B303" t="s">
        <v>10</v>
      </c>
      <c r="C303" s="1">
        <v>42718.434027777781</v>
      </c>
      <c r="D303" t="s">
        <v>298</v>
      </c>
      <c r="E303" t="str">
        <f t="shared" si="4"/>
        <v>Anna@gmail.com</v>
      </c>
      <c r="F303" t="s">
        <v>44</v>
      </c>
      <c r="G303" t="s">
        <v>298</v>
      </c>
      <c r="H303">
        <v>1</v>
      </c>
      <c r="J303">
        <v>79.900000000000006</v>
      </c>
      <c r="K303" t="str">
        <f>IF(LEFT(Tabela2[[#This Row],[First Name (Shipping)]])="a","K","M")</f>
        <v>K</v>
      </c>
    </row>
    <row r="304" spans="1:11" x14ac:dyDescent="0.25">
      <c r="A304">
        <v>1146</v>
      </c>
      <c r="B304" t="s">
        <v>10</v>
      </c>
      <c r="C304" s="1">
        <v>42718.434027777781</v>
      </c>
      <c r="D304" t="s">
        <v>299</v>
      </c>
      <c r="E304" t="str">
        <f t="shared" si="4"/>
        <v>Joanna@gmail.com</v>
      </c>
      <c r="F304" t="s">
        <v>53</v>
      </c>
      <c r="G304" t="s">
        <v>299</v>
      </c>
      <c r="H304">
        <v>1</v>
      </c>
      <c r="J304">
        <v>79.900000000000006</v>
      </c>
      <c r="K304" t="str">
        <f>IF(LEFT(Tabela2[[#This Row],[First Name (Shipping)]])="a","K","M")</f>
        <v>M</v>
      </c>
    </row>
    <row r="305" spans="1:11" x14ac:dyDescent="0.25">
      <c r="A305">
        <v>1147</v>
      </c>
      <c r="B305" t="s">
        <v>10</v>
      </c>
      <c r="C305" s="1">
        <v>42718.43472222222</v>
      </c>
      <c r="D305" t="s">
        <v>125</v>
      </c>
      <c r="E305" t="str">
        <f t="shared" si="4"/>
        <v>JUSTYNA@gmail.com</v>
      </c>
      <c r="F305" t="s">
        <v>55</v>
      </c>
      <c r="G305" t="s">
        <v>125</v>
      </c>
      <c r="H305">
        <v>1</v>
      </c>
      <c r="J305">
        <v>10.81</v>
      </c>
      <c r="K305" t="str">
        <f>IF(LEFT(Tabela2[[#This Row],[First Name (Shipping)]])="a","K","M")</f>
        <v>M</v>
      </c>
    </row>
    <row r="306" spans="1:11" x14ac:dyDescent="0.25">
      <c r="A306">
        <v>1148</v>
      </c>
      <c r="B306" t="s">
        <v>10</v>
      </c>
      <c r="C306" s="1">
        <v>42718.434027777781</v>
      </c>
      <c r="D306" t="s">
        <v>293</v>
      </c>
      <c r="E306" t="str">
        <f t="shared" si="4"/>
        <v>Agnieszka@gmail.com</v>
      </c>
      <c r="F306" t="s">
        <v>27</v>
      </c>
      <c r="G306" t="s">
        <v>293</v>
      </c>
      <c r="H306">
        <v>1</v>
      </c>
      <c r="J306">
        <v>79.900000000000006</v>
      </c>
      <c r="K306" t="str">
        <f>IF(LEFT(Tabela2[[#This Row],[First Name (Shipping)]])="a","K","M")</f>
        <v>K</v>
      </c>
    </row>
    <row r="307" spans="1:11" x14ac:dyDescent="0.25">
      <c r="A307">
        <v>1149</v>
      </c>
      <c r="B307" t="s">
        <v>10</v>
      </c>
      <c r="C307" s="1">
        <v>42718.436111111114</v>
      </c>
      <c r="D307" t="s">
        <v>300</v>
      </c>
      <c r="E307" t="str">
        <f t="shared" si="4"/>
        <v>Joanna@gmail.com</v>
      </c>
      <c r="F307" t="s">
        <v>53</v>
      </c>
      <c r="G307" t="s">
        <v>300</v>
      </c>
      <c r="H307">
        <v>1</v>
      </c>
      <c r="J307">
        <v>79.900000000000006</v>
      </c>
      <c r="K307" t="str">
        <f>IF(LEFT(Tabela2[[#This Row],[First Name (Shipping)]])="a","K","M")</f>
        <v>M</v>
      </c>
    </row>
    <row r="308" spans="1:11" x14ac:dyDescent="0.25">
      <c r="A308">
        <v>1150</v>
      </c>
      <c r="B308" t="s">
        <v>10</v>
      </c>
      <c r="C308" s="1">
        <v>42718.436111111114</v>
      </c>
      <c r="D308" t="s">
        <v>301</v>
      </c>
      <c r="E308" t="str">
        <f t="shared" si="4"/>
        <v>KATARZYNA@gmail.com</v>
      </c>
      <c r="F308" t="s">
        <v>58</v>
      </c>
      <c r="G308" t="s">
        <v>301</v>
      </c>
      <c r="H308">
        <v>1</v>
      </c>
      <c r="J308">
        <v>79.900000000000006</v>
      </c>
      <c r="K308" t="str">
        <f>IF(LEFT(Tabela2[[#This Row],[First Name (Shipping)]])="a","K","M")</f>
        <v>M</v>
      </c>
    </row>
    <row r="309" spans="1:11" x14ac:dyDescent="0.25">
      <c r="A309">
        <v>1151</v>
      </c>
      <c r="B309" t="s">
        <v>10</v>
      </c>
      <c r="C309" s="1">
        <v>42718.438194444447</v>
      </c>
      <c r="D309" t="s">
        <v>47</v>
      </c>
      <c r="E309" t="str">
        <f t="shared" si="4"/>
        <v>Magdalena@gmail.com</v>
      </c>
      <c r="F309" t="s">
        <v>60</v>
      </c>
      <c r="G309" t="s">
        <v>47</v>
      </c>
      <c r="H309">
        <v>1</v>
      </c>
      <c r="J309">
        <v>10.81</v>
      </c>
      <c r="K309" t="str">
        <f>IF(LEFT(Tabela2[[#This Row],[First Name (Shipping)]])="a","K","M")</f>
        <v>M</v>
      </c>
    </row>
    <row r="310" spans="1:11" x14ac:dyDescent="0.25">
      <c r="A310">
        <v>1152</v>
      </c>
      <c r="B310" t="s">
        <v>10</v>
      </c>
      <c r="C310" s="1">
        <v>42718.442361111112</v>
      </c>
      <c r="D310" t="s">
        <v>68</v>
      </c>
      <c r="E310" t="str">
        <f t="shared" si="4"/>
        <v>Paulina@gmail.com</v>
      </c>
      <c r="F310" t="s">
        <v>62</v>
      </c>
      <c r="G310" t="s">
        <v>68</v>
      </c>
      <c r="H310">
        <v>1</v>
      </c>
      <c r="J310">
        <v>10.81</v>
      </c>
      <c r="K310" t="str">
        <f>IF(LEFT(Tabela2[[#This Row],[First Name (Shipping)]])="a","K","M")</f>
        <v>M</v>
      </c>
    </row>
    <row r="311" spans="1:11" x14ac:dyDescent="0.25">
      <c r="A311">
        <v>1153</v>
      </c>
      <c r="B311" t="s">
        <v>10</v>
      </c>
      <c r="C311" s="1">
        <v>42718.439583333333</v>
      </c>
      <c r="D311" t="s">
        <v>160</v>
      </c>
      <c r="E311" t="str">
        <f t="shared" si="4"/>
        <v>Grzegorz@gmail.com</v>
      </c>
      <c r="F311" t="s">
        <v>64</v>
      </c>
      <c r="G311" t="s">
        <v>160</v>
      </c>
      <c r="H311">
        <v>1</v>
      </c>
      <c r="J311">
        <v>79.900000000000006</v>
      </c>
      <c r="K311" t="str">
        <f>IF(LEFT(Tabela2[[#This Row],[First Name (Shipping)]])="a","K","M")</f>
        <v>M</v>
      </c>
    </row>
    <row r="312" spans="1:11" x14ac:dyDescent="0.25">
      <c r="A312">
        <v>1154</v>
      </c>
      <c r="B312" t="s">
        <v>10</v>
      </c>
      <c r="C312" s="1">
        <v>42718.439583333333</v>
      </c>
      <c r="D312" t="s">
        <v>302</v>
      </c>
      <c r="E312" t="str">
        <f t="shared" si="4"/>
        <v>Katarzyna@gmail.com</v>
      </c>
      <c r="F312" t="s">
        <v>36</v>
      </c>
      <c r="G312" t="s">
        <v>302</v>
      </c>
      <c r="H312">
        <v>1</v>
      </c>
      <c r="J312">
        <v>79.900000000000006</v>
      </c>
      <c r="K312" t="str">
        <f>IF(LEFT(Tabela2[[#This Row],[First Name (Shipping)]])="a","K","M")</f>
        <v>M</v>
      </c>
    </row>
    <row r="313" spans="1:11" x14ac:dyDescent="0.25">
      <c r="A313">
        <v>1155</v>
      </c>
      <c r="B313" t="s">
        <v>15</v>
      </c>
      <c r="C313" s="1">
        <v>42718.461111111108</v>
      </c>
      <c r="D313" t="s">
        <v>303</v>
      </c>
      <c r="E313" t="str">
        <f t="shared" si="4"/>
        <v>Joanna@gmail.com</v>
      </c>
      <c r="F313" t="s">
        <v>53</v>
      </c>
      <c r="G313" t="s">
        <v>303</v>
      </c>
      <c r="H313">
        <v>1</v>
      </c>
      <c r="J313">
        <v>79.900000000000006</v>
      </c>
      <c r="K313" t="str">
        <f>IF(LEFT(Tabela2[[#This Row],[First Name (Shipping)]])="a","K","M")</f>
        <v>M</v>
      </c>
    </row>
    <row r="314" spans="1:11" x14ac:dyDescent="0.25">
      <c r="A314">
        <v>1156</v>
      </c>
      <c r="B314" t="s">
        <v>10</v>
      </c>
      <c r="C314" s="1">
        <v>42718.443055555559</v>
      </c>
      <c r="D314" t="s">
        <v>137</v>
      </c>
      <c r="E314" t="str">
        <f t="shared" si="4"/>
        <v>Joanna@gmail.com</v>
      </c>
      <c r="F314" t="s">
        <v>53</v>
      </c>
      <c r="G314" t="s">
        <v>137</v>
      </c>
      <c r="H314">
        <v>1</v>
      </c>
      <c r="J314">
        <v>10.81</v>
      </c>
      <c r="K314" t="str">
        <f>IF(LEFT(Tabela2[[#This Row],[First Name (Shipping)]])="a","K","M")</f>
        <v>M</v>
      </c>
    </row>
    <row r="315" spans="1:11" x14ac:dyDescent="0.25">
      <c r="A315">
        <v>1157</v>
      </c>
      <c r="B315" t="s">
        <v>10</v>
      </c>
      <c r="C315" s="1">
        <v>42718.445833333331</v>
      </c>
      <c r="D315" t="s">
        <v>77</v>
      </c>
      <c r="E315" t="str">
        <f t="shared" si="4"/>
        <v>Adam@gmail.com</v>
      </c>
      <c r="F315" t="s">
        <v>67</v>
      </c>
      <c r="G315" t="s">
        <v>77</v>
      </c>
      <c r="H315">
        <v>1</v>
      </c>
      <c r="J315">
        <v>79.900000000000006</v>
      </c>
      <c r="K315" t="str">
        <f>IF(LEFT(Tabela2[[#This Row],[First Name (Shipping)]])="a","K","M")</f>
        <v>K</v>
      </c>
    </row>
    <row r="316" spans="1:11" x14ac:dyDescent="0.25">
      <c r="A316">
        <v>1158</v>
      </c>
      <c r="B316" t="s">
        <v>10</v>
      </c>
      <c r="C316" s="1">
        <v>42718.446527777778</v>
      </c>
      <c r="D316" t="s">
        <v>304</v>
      </c>
      <c r="E316" t="str">
        <f t="shared" si="4"/>
        <v>Iwona@gmail.com</v>
      </c>
      <c r="F316" t="s">
        <v>69</v>
      </c>
      <c r="G316" t="s">
        <v>304</v>
      </c>
      <c r="H316">
        <v>1</v>
      </c>
      <c r="J316">
        <v>79.900000000000006</v>
      </c>
      <c r="K316" t="str">
        <f>IF(LEFT(Tabela2[[#This Row],[First Name (Shipping)]])="a","K","M")</f>
        <v>M</v>
      </c>
    </row>
    <row r="317" spans="1:11" x14ac:dyDescent="0.25">
      <c r="A317">
        <v>1159</v>
      </c>
      <c r="B317" t="s">
        <v>10</v>
      </c>
      <c r="C317" s="1">
        <v>42718.448611111111</v>
      </c>
      <c r="D317" t="s">
        <v>305</v>
      </c>
      <c r="E317" t="str">
        <f t="shared" si="4"/>
        <v>Robert@gmail.com</v>
      </c>
      <c r="F317" t="s">
        <v>71</v>
      </c>
      <c r="G317" t="s">
        <v>305</v>
      </c>
      <c r="H317">
        <v>1</v>
      </c>
      <c r="J317">
        <v>79.900000000000006</v>
      </c>
      <c r="K317" t="str">
        <f>IF(LEFT(Tabela2[[#This Row],[First Name (Shipping)]])="a","K","M")</f>
        <v>M</v>
      </c>
    </row>
    <row r="318" spans="1:11" x14ac:dyDescent="0.25">
      <c r="A318">
        <v>1160</v>
      </c>
      <c r="B318" t="s">
        <v>10</v>
      </c>
      <c r="C318" s="1">
        <v>42718.448611111111</v>
      </c>
      <c r="D318" t="s">
        <v>306</v>
      </c>
      <c r="E318" t="str">
        <f t="shared" si="4"/>
        <v>Robert@gmail.com</v>
      </c>
      <c r="F318" t="s">
        <v>71</v>
      </c>
      <c r="G318" t="s">
        <v>306</v>
      </c>
      <c r="H318">
        <v>1</v>
      </c>
      <c r="J318">
        <v>79.900000000000006</v>
      </c>
      <c r="K318" t="str">
        <f>IF(LEFT(Tabela2[[#This Row],[First Name (Shipping)]])="a","K","M")</f>
        <v>M</v>
      </c>
    </row>
    <row r="319" spans="1:11" x14ac:dyDescent="0.25">
      <c r="A319">
        <v>1161</v>
      </c>
      <c r="B319" t="s">
        <v>10</v>
      </c>
      <c r="C319" s="1">
        <v>42718.448611111111</v>
      </c>
      <c r="D319" t="s">
        <v>307</v>
      </c>
      <c r="E319" t="str">
        <f t="shared" si="4"/>
        <v>Monika@gmail.com</v>
      </c>
      <c r="F319" t="s">
        <v>74</v>
      </c>
      <c r="G319" t="s">
        <v>307</v>
      </c>
      <c r="H319">
        <v>1</v>
      </c>
      <c r="J319">
        <v>79.900000000000006</v>
      </c>
      <c r="K319" t="str">
        <f>IF(LEFT(Tabela2[[#This Row],[First Name (Shipping)]])="a","K","M")</f>
        <v>M</v>
      </c>
    </row>
    <row r="320" spans="1:11" x14ac:dyDescent="0.25">
      <c r="A320">
        <v>1162</v>
      </c>
      <c r="B320" t="s">
        <v>10</v>
      </c>
      <c r="C320" s="1">
        <v>42718.449305555558</v>
      </c>
      <c r="D320" t="s">
        <v>308</v>
      </c>
      <c r="E320" t="str">
        <f t="shared" si="4"/>
        <v>Anna@gmail.com</v>
      </c>
      <c r="F320" t="s">
        <v>44</v>
      </c>
      <c r="G320" t="s">
        <v>308</v>
      </c>
      <c r="H320">
        <v>1</v>
      </c>
      <c r="J320">
        <v>79.900000000000006</v>
      </c>
      <c r="K320" t="str">
        <f>IF(LEFT(Tabela2[[#This Row],[First Name (Shipping)]])="a","K","M")</f>
        <v>K</v>
      </c>
    </row>
    <row r="321" spans="1:11" x14ac:dyDescent="0.25">
      <c r="A321">
        <v>1163</v>
      </c>
      <c r="B321" t="s">
        <v>10</v>
      </c>
      <c r="C321" s="1">
        <v>42718.53125</v>
      </c>
      <c r="D321" t="s">
        <v>309</v>
      </c>
      <c r="E321" t="str">
        <f t="shared" si="4"/>
        <v>Joanna@gmail.com</v>
      </c>
      <c r="F321" t="s">
        <v>53</v>
      </c>
      <c r="G321" t="s">
        <v>309</v>
      </c>
      <c r="H321">
        <v>1</v>
      </c>
      <c r="J321">
        <v>79.900000000000006</v>
      </c>
      <c r="K321" t="str">
        <f>IF(LEFT(Tabela2[[#This Row],[First Name (Shipping)]])="a","K","M")</f>
        <v>M</v>
      </c>
    </row>
    <row r="322" spans="1:11" x14ac:dyDescent="0.25">
      <c r="A322">
        <v>1164</v>
      </c>
      <c r="B322" t="s">
        <v>10</v>
      </c>
      <c r="C322" s="1">
        <v>42718.45416666667</v>
      </c>
      <c r="D322" t="s">
        <v>141</v>
      </c>
      <c r="E322" t="str">
        <f t="shared" ref="E322:E385" si="5">F322&amp;"@gmail.com"</f>
        <v>Emil@gmail.com</v>
      </c>
      <c r="F322" t="s">
        <v>78</v>
      </c>
      <c r="G322" t="s">
        <v>141</v>
      </c>
      <c r="H322">
        <v>1</v>
      </c>
      <c r="J322">
        <v>10.81</v>
      </c>
      <c r="K322" t="str">
        <f>IF(LEFT(Tabela2[[#This Row],[First Name (Shipping)]])="a","K","M")</f>
        <v>M</v>
      </c>
    </row>
    <row r="323" spans="1:11" x14ac:dyDescent="0.25">
      <c r="A323">
        <v>1165</v>
      </c>
      <c r="B323" t="s">
        <v>10</v>
      </c>
      <c r="C323" s="1">
        <v>42718.453472222223</v>
      </c>
      <c r="D323" t="s">
        <v>238</v>
      </c>
      <c r="E323" t="str">
        <f t="shared" si="5"/>
        <v>Kamil@gmail.com</v>
      </c>
      <c r="F323" t="s">
        <v>80</v>
      </c>
      <c r="G323" t="s">
        <v>238</v>
      </c>
      <c r="H323">
        <v>1</v>
      </c>
      <c r="J323">
        <v>10.81</v>
      </c>
      <c r="K323" t="str">
        <f>IF(LEFT(Tabela2[[#This Row],[First Name (Shipping)]])="a","K","M")</f>
        <v>M</v>
      </c>
    </row>
    <row r="324" spans="1:11" x14ac:dyDescent="0.25">
      <c r="A324">
        <v>1166</v>
      </c>
      <c r="B324" t="s">
        <v>10</v>
      </c>
      <c r="C324" s="1">
        <v>42718.455555555556</v>
      </c>
      <c r="D324" t="s">
        <v>51</v>
      </c>
      <c r="E324" t="str">
        <f t="shared" si="5"/>
        <v>Katarzyna@gmail.com</v>
      </c>
      <c r="F324" t="s">
        <v>36</v>
      </c>
      <c r="G324" t="s">
        <v>51</v>
      </c>
      <c r="H324">
        <v>1</v>
      </c>
      <c r="J324">
        <v>79.900000000000006</v>
      </c>
      <c r="K324" t="str">
        <f>IF(LEFT(Tabela2[[#This Row],[First Name (Shipping)]])="a","K","M")</f>
        <v>M</v>
      </c>
    </row>
    <row r="325" spans="1:11" x14ac:dyDescent="0.25">
      <c r="A325">
        <v>1167</v>
      </c>
      <c r="B325" t="s">
        <v>10</v>
      </c>
      <c r="C325" s="1">
        <v>42718.458333333336</v>
      </c>
      <c r="D325" t="s">
        <v>310</v>
      </c>
      <c r="E325" t="str">
        <f t="shared" si="5"/>
        <v>Katarzyna@gmail.com</v>
      </c>
      <c r="F325" t="s">
        <v>36</v>
      </c>
      <c r="G325" t="s">
        <v>310</v>
      </c>
      <c r="H325">
        <v>1</v>
      </c>
      <c r="J325">
        <v>79.900000000000006</v>
      </c>
      <c r="K325" t="str">
        <f>IF(LEFT(Tabela2[[#This Row],[First Name (Shipping)]])="a","K","M")</f>
        <v>M</v>
      </c>
    </row>
    <row r="326" spans="1:11" x14ac:dyDescent="0.25">
      <c r="A326">
        <v>1168</v>
      </c>
      <c r="B326" t="s">
        <v>10</v>
      </c>
      <c r="C326" s="1">
        <v>42718.459722222222</v>
      </c>
      <c r="D326" t="s">
        <v>235</v>
      </c>
      <c r="E326" t="str">
        <f t="shared" si="5"/>
        <v>Emilia@gmail.com</v>
      </c>
      <c r="F326" t="s">
        <v>84</v>
      </c>
      <c r="G326" t="s">
        <v>235</v>
      </c>
      <c r="H326">
        <v>1</v>
      </c>
      <c r="J326">
        <v>79.900000000000006</v>
      </c>
      <c r="K326" t="str">
        <f>IF(LEFT(Tabela2[[#This Row],[First Name (Shipping)]])="a","K","M")</f>
        <v>M</v>
      </c>
    </row>
    <row r="327" spans="1:11" x14ac:dyDescent="0.25">
      <c r="A327">
        <v>1169</v>
      </c>
      <c r="B327" t="s">
        <v>10</v>
      </c>
      <c r="C327" s="1">
        <v>42718.463194444441</v>
      </c>
      <c r="D327" t="s">
        <v>276</v>
      </c>
      <c r="E327" t="str">
        <f t="shared" si="5"/>
        <v>Karolina@gmail.com</v>
      </c>
      <c r="F327" t="s">
        <v>50</v>
      </c>
      <c r="G327" t="s">
        <v>276</v>
      </c>
      <c r="H327">
        <v>1</v>
      </c>
      <c r="J327">
        <v>10.81</v>
      </c>
      <c r="K327" t="str">
        <f>IF(LEFT(Tabela2[[#This Row],[First Name (Shipping)]])="a","K","M")</f>
        <v>M</v>
      </c>
    </row>
    <row r="328" spans="1:11" x14ac:dyDescent="0.25">
      <c r="A328">
        <v>1170</v>
      </c>
      <c r="B328" t="s">
        <v>10</v>
      </c>
      <c r="C328" s="1">
        <v>42718.463888888888</v>
      </c>
      <c r="D328" t="s">
        <v>311</v>
      </c>
      <c r="E328" t="str">
        <f t="shared" si="5"/>
        <v>Rafał@gmail.com</v>
      </c>
      <c r="F328" t="s">
        <v>87</v>
      </c>
      <c r="G328" t="s">
        <v>311</v>
      </c>
      <c r="H328">
        <v>1</v>
      </c>
      <c r="J328">
        <v>79.900000000000006</v>
      </c>
      <c r="K328" t="str">
        <f>IF(LEFT(Tabela2[[#This Row],[First Name (Shipping)]])="a","K","M")</f>
        <v>M</v>
      </c>
    </row>
    <row r="329" spans="1:11" x14ac:dyDescent="0.25">
      <c r="A329">
        <v>1171</v>
      </c>
      <c r="B329" t="s">
        <v>10</v>
      </c>
      <c r="C329" s="1">
        <v>42718.474999999999</v>
      </c>
      <c r="D329" t="s">
        <v>81</v>
      </c>
      <c r="E329" t="str">
        <f t="shared" si="5"/>
        <v>Irena@gmail.com</v>
      </c>
      <c r="F329" t="s">
        <v>89</v>
      </c>
      <c r="G329" t="s">
        <v>81</v>
      </c>
      <c r="H329">
        <v>1</v>
      </c>
      <c r="J329">
        <v>10.81</v>
      </c>
      <c r="K329" t="str">
        <f>IF(LEFT(Tabela2[[#This Row],[First Name (Shipping)]])="a","K","M")</f>
        <v>M</v>
      </c>
    </row>
    <row r="330" spans="1:11" x14ac:dyDescent="0.25">
      <c r="A330">
        <v>1172</v>
      </c>
      <c r="B330" t="s">
        <v>10</v>
      </c>
      <c r="C330" s="1">
        <v>42718.468055555553</v>
      </c>
      <c r="D330" t="s">
        <v>312</v>
      </c>
      <c r="E330" t="str">
        <f t="shared" si="5"/>
        <v>Konrad@gmail.com</v>
      </c>
      <c r="F330" t="s">
        <v>90</v>
      </c>
      <c r="G330" t="s">
        <v>312</v>
      </c>
      <c r="H330">
        <v>1</v>
      </c>
      <c r="J330">
        <v>79.900000000000006</v>
      </c>
      <c r="K330" t="str">
        <f>IF(LEFT(Tabela2[[#This Row],[First Name (Shipping)]])="a","K","M")</f>
        <v>M</v>
      </c>
    </row>
    <row r="331" spans="1:11" x14ac:dyDescent="0.25">
      <c r="A331">
        <v>1173</v>
      </c>
      <c r="B331" t="s">
        <v>10</v>
      </c>
      <c r="C331" s="1">
        <v>42718.469444444447</v>
      </c>
      <c r="D331" t="s">
        <v>313</v>
      </c>
      <c r="E331" t="str">
        <f t="shared" si="5"/>
        <v>Paulina@gmail.com</v>
      </c>
      <c r="F331" t="s">
        <v>62</v>
      </c>
      <c r="G331" t="s">
        <v>313</v>
      </c>
      <c r="H331">
        <v>1</v>
      </c>
      <c r="J331">
        <v>79.900000000000006</v>
      </c>
      <c r="K331" t="str">
        <f>IF(LEFT(Tabela2[[#This Row],[First Name (Shipping)]])="a","K","M")</f>
        <v>M</v>
      </c>
    </row>
    <row r="332" spans="1:11" x14ac:dyDescent="0.25">
      <c r="A332">
        <v>1174</v>
      </c>
      <c r="B332" t="s">
        <v>10</v>
      </c>
      <c r="C332" s="1">
        <v>42718.470833333333</v>
      </c>
      <c r="D332" t="s">
        <v>221</v>
      </c>
      <c r="E332" t="str">
        <f t="shared" si="5"/>
        <v>Krzysztof@gmail.com</v>
      </c>
      <c r="F332" t="s">
        <v>93</v>
      </c>
      <c r="G332" t="s">
        <v>221</v>
      </c>
      <c r="H332">
        <v>1</v>
      </c>
      <c r="J332">
        <v>10.81</v>
      </c>
      <c r="K332" t="str">
        <f>IF(LEFT(Tabela2[[#This Row],[First Name (Shipping)]])="a","K","M")</f>
        <v>M</v>
      </c>
    </row>
    <row r="333" spans="1:11" x14ac:dyDescent="0.25">
      <c r="A333">
        <v>1175</v>
      </c>
      <c r="B333" t="s">
        <v>10</v>
      </c>
      <c r="C333" s="1">
        <v>42718.470833333333</v>
      </c>
      <c r="D333" t="s">
        <v>314</v>
      </c>
      <c r="E333" t="str">
        <f t="shared" si="5"/>
        <v>Małgorzata@gmail.com</v>
      </c>
      <c r="F333" t="s">
        <v>21</v>
      </c>
      <c r="G333" t="s">
        <v>314</v>
      </c>
      <c r="H333">
        <v>1</v>
      </c>
      <c r="J333">
        <v>79.900000000000006</v>
      </c>
      <c r="K333" t="str">
        <f>IF(LEFT(Tabela2[[#This Row],[First Name (Shipping)]])="a","K","M")</f>
        <v>M</v>
      </c>
    </row>
    <row r="334" spans="1:11" x14ac:dyDescent="0.25">
      <c r="A334">
        <v>1176</v>
      </c>
      <c r="B334" t="s">
        <v>10</v>
      </c>
      <c r="C334" s="1">
        <v>42718.472222222219</v>
      </c>
      <c r="D334" t="s">
        <v>315</v>
      </c>
      <c r="E334" t="str">
        <f t="shared" si="5"/>
        <v>Paulina@gmail.com</v>
      </c>
      <c r="F334" t="s">
        <v>62</v>
      </c>
      <c r="G334" t="s">
        <v>315</v>
      </c>
      <c r="H334">
        <v>1</v>
      </c>
      <c r="J334">
        <v>79.900000000000006</v>
      </c>
      <c r="K334" t="str">
        <f>IF(LEFT(Tabela2[[#This Row],[First Name (Shipping)]])="a","K","M")</f>
        <v>M</v>
      </c>
    </row>
    <row r="335" spans="1:11" x14ac:dyDescent="0.25">
      <c r="A335">
        <v>1177</v>
      </c>
      <c r="B335" t="s">
        <v>10</v>
      </c>
      <c r="C335" s="1">
        <v>42718.472916666666</v>
      </c>
      <c r="D335" t="s">
        <v>316</v>
      </c>
      <c r="E335" t="str">
        <f t="shared" si="5"/>
        <v>Katarzyna@gmail.com</v>
      </c>
      <c r="F335" t="s">
        <v>36</v>
      </c>
      <c r="G335" t="s">
        <v>316</v>
      </c>
      <c r="H335">
        <v>1</v>
      </c>
      <c r="J335">
        <v>79.900000000000006</v>
      </c>
      <c r="K335" t="str">
        <f>IF(LEFT(Tabela2[[#This Row],[First Name (Shipping)]])="a","K","M")</f>
        <v>M</v>
      </c>
    </row>
    <row r="336" spans="1:11" x14ac:dyDescent="0.25">
      <c r="A336">
        <v>1178</v>
      </c>
      <c r="B336" t="s">
        <v>10</v>
      </c>
      <c r="C336" s="1">
        <v>42718.480555555558</v>
      </c>
      <c r="D336" t="s">
        <v>317</v>
      </c>
      <c r="E336" t="str">
        <f t="shared" si="5"/>
        <v>Anna@gmail.com</v>
      </c>
      <c r="F336" t="s">
        <v>44</v>
      </c>
      <c r="G336" t="s">
        <v>317</v>
      </c>
      <c r="H336">
        <v>1</v>
      </c>
      <c r="J336">
        <v>79.900000000000006</v>
      </c>
      <c r="K336" t="str">
        <f>IF(LEFT(Tabela2[[#This Row],[First Name (Shipping)]])="a","K","M")</f>
        <v>K</v>
      </c>
    </row>
    <row r="337" spans="1:11" x14ac:dyDescent="0.25">
      <c r="A337">
        <v>1179</v>
      </c>
      <c r="B337" t="s">
        <v>10</v>
      </c>
      <c r="C337" s="1">
        <v>42718.475694444445</v>
      </c>
      <c r="D337" t="s">
        <v>136</v>
      </c>
      <c r="E337" t="str">
        <f t="shared" si="5"/>
        <v>Dawid@gmail.com</v>
      </c>
      <c r="F337" t="s">
        <v>98</v>
      </c>
      <c r="G337" t="s">
        <v>136</v>
      </c>
      <c r="H337">
        <v>1</v>
      </c>
      <c r="J337">
        <v>79.900000000000006</v>
      </c>
      <c r="K337" t="str">
        <f>IF(LEFT(Tabela2[[#This Row],[First Name (Shipping)]])="a","K","M")</f>
        <v>M</v>
      </c>
    </row>
    <row r="338" spans="1:11" x14ac:dyDescent="0.25">
      <c r="A338">
        <v>1180</v>
      </c>
      <c r="B338" t="s">
        <v>10</v>
      </c>
      <c r="C338" s="1">
        <v>42718.476388888892</v>
      </c>
      <c r="D338" t="s">
        <v>197</v>
      </c>
      <c r="E338" t="str">
        <f t="shared" si="5"/>
        <v>Rafal@gmail.com</v>
      </c>
      <c r="F338" t="s">
        <v>100</v>
      </c>
      <c r="G338" t="s">
        <v>197</v>
      </c>
      <c r="H338">
        <v>1</v>
      </c>
      <c r="J338">
        <v>79.900000000000006</v>
      </c>
      <c r="K338" t="str">
        <f>IF(LEFT(Tabela2[[#This Row],[First Name (Shipping)]])="a","K","M")</f>
        <v>M</v>
      </c>
    </row>
    <row r="339" spans="1:11" x14ac:dyDescent="0.25">
      <c r="A339">
        <v>1181</v>
      </c>
      <c r="B339" t="s">
        <v>10</v>
      </c>
      <c r="C339" s="1">
        <v>42718.477083333331</v>
      </c>
      <c r="D339" t="s">
        <v>318</v>
      </c>
      <c r="E339" t="str">
        <f t="shared" si="5"/>
        <v>Sylwia@gmail.com</v>
      </c>
      <c r="F339" t="s">
        <v>102</v>
      </c>
      <c r="G339" t="s">
        <v>318</v>
      </c>
      <c r="H339">
        <v>1</v>
      </c>
      <c r="J339">
        <v>79.900000000000006</v>
      </c>
      <c r="K339" t="str">
        <f>IF(LEFT(Tabela2[[#This Row],[First Name (Shipping)]])="a","K","M")</f>
        <v>M</v>
      </c>
    </row>
    <row r="340" spans="1:11" x14ac:dyDescent="0.25">
      <c r="A340">
        <v>1182</v>
      </c>
      <c r="B340" t="s">
        <v>10</v>
      </c>
      <c r="C340" s="1">
        <v>42718.477083333331</v>
      </c>
      <c r="D340" t="s">
        <v>265</v>
      </c>
      <c r="E340" t="str">
        <f t="shared" si="5"/>
        <v>Paulina@gmail.com</v>
      </c>
      <c r="F340" t="s">
        <v>62</v>
      </c>
      <c r="G340" t="s">
        <v>265</v>
      </c>
      <c r="H340">
        <v>1</v>
      </c>
      <c r="J340">
        <v>79.900000000000006</v>
      </c>
      <c r="K340" t="str">
        <f>IF(LEFT(Tabela2[[#This Row],[First Name (Shipping)]])="a","K","M")</f>
        <v>M</v>
      </c>
    </row>
    <row r="341" spans="1:11" x14ac:dyDescent="0.25">
      <c r="A341">
        <v>1183</v>
      </c>
      <c r="B341" t="s">
        <v>15</v>
      </c>
      <c r="C341" s="1">
        <v>42718.53125</v>
      </c>
      <c r="D341" t="s">
        <v>319</v>
      </c>
      <c r="E341" t="str">
        <f t="shared" si="5"/>
        <v>Michał@gmail.com</v>
      </c>
      <c r="F341" t="s">
        <v>23</v>
      </c>
      <c r="G341" t="s">
        <v>319</v>
      </c>
      <c r="H341">
        <v>1</v>
      </c>
      <c r="J341">
        <v>79.900000000000006</v>
      </c>
      <c r="K341" t="str">
        <f>IF(LEFT(Tabela2[[#This Row],[First Name (Shipping)]])="a","K","M")</f>
        <v>M</v>
      </c>
    </row>
    <row r="342" spans="1:11" x14ac:dyDescent="0.25">
      <c r="A342">
        <v>1184</v>
      </c>
      <c r="B342" t="s">
        <v>10</v>
      </c>
      <c r="C342" s="1">
        <v>42718.479166666664</v>
      </c>
      <c r="D342" t="s">
        <v>95</v>
      </c>
      <c r="E342" t="str">
        <f t="shared" si="5"/>
        <v>Agata@gmail.com</v>
      </c>
      <c r="F342" t="s">
        <v>106</v>
      </c>
      <c r="G342" t="s">
        <v>95</v>
      </c>
      <c r="H342">
        <v>1</v>
      </c>
      <c r="J342">
        <v>79.900000000000006</v>
      </c>
      <c r="K342" t="str">
        <f>IF(LEFT(Tabela2[[#This Row],[First Name (Shipping)]])="a","K","M")</f>
        <v>K</v>
      </c>
    </row>
    <row r="343" spans="1:11" x14ac:dyDescent="0.25">
      <c r="A343">
        <v>1185</v>
      </c>
      <c r="B343" t="s">
        <v>10</v>
      </c>
      <c r="C343" s="1">
        <v>42718.480555555558</v>
      </c>
      <c r="D343" t="s">
        <v>320</v>
      </c>
      <c r="E343" t="str">
        <f t="shared" si="5"/>
        <v>Katarzyna@gmail.com</v>
      </c>
      <c r="F343" t="s">
        <v>36</v>
      </c>
      <c r="G343" t="s">
        <v>320</v>
      </c>
      <c r="H343">
        <v>1</v>
      </c>
      <c r="J343">
        <v>79.900000000000006</v>
      </c>
      <c r="K343" t="str">
        <f>IF(LEFT(Tabela2[[#This Row],[First Name (Shipping)]])="a","K","M")</f>
        <v>M</v>
      </c>
    </row>
    <row r="344" spans="1:11" x14ac:dyDescent="0.25">
      <c r="A344">
        <v>1186</v>
      </c>
      <c r="B344" t="s">
        <v>15</v>
      </c>
      <c r="C344" s="1">
        <v>42718.497916666667</v>
      </c>
      <c r="D344" t="s">
        <v>321</v>
      </c>
      <c r="E344" t="str">
        <f t="shared" si="5"/>
        <v>Agnieszka@gmail.com</v>
      </c>
      <c r="F344" t="s">
        <v>27</v>
      </c>
      <c r="G344" t="s">
        <v>321</v>
      </c>
      <c r="H344">
        <v>1</v>
      </c>
      <c r="J344">
        <v>79.900000000000006</v>
      </c>
      <c r="K344" t="str">
        <f>IF(LEFT(Tabela2[[#This Row],[First Name (Shipping)]])="a","K","M")</f>
        <v>K</v>
      </c>
    </row>
    <row r="345" spans="1:11" x14ac:dyDescent="0.25">
      <c r="A345">
        <v>1187</v>
      </c>
      <c r="B345" t="s">
        <v>10</v>
      </c>
      <c r="C345" s="1">
        <v>42718.482638888891</v>
      </c>
      <c r="D345" t="s">
        <v>193</v>
      </c>
      <c r="E345" t="str">
        <f t="shared" si="5"/>
        <v>Robert@gmail.com</v>
      </c>
      <c r="F345" t="s">
        <v>71</v>
      </c>
      <c r="G345" t="s">
        <v>193</v>
      </c>
      <c r="H345">
        <v>1</v>
      </c>
      <c r="J345">
        <v>10.81</v>
      </c>
      <c r="K345" t="str">
        <f>IF(LEFT(Tabela2[[#This Row],[First Name (Shipping)]])="a","K","M")</f>
        <v>M</v>
      </c>
    </row>
    <row r="346" spans="1:11" x14ac:dyDescent="0.25">
      <c r="A346">
        <v>1188</v>
      </c>
      <c r="B346" t="s">
        <v>10</v>
      </c>
      <c r="C346" s="1">
        <v>42718.48333333333</v>
      </c>
      <c r="D346" t="s">
        <v>127</v>
      </c>
      <c r="E346" t="str">
        <f t="shared" si="5"/>
        <v>Paweł@gmail.com</v>
      </c>
      <c r="F346" t="s">
        <v>111</v>
      </c>
      <c r="G346" t="s">
        <v>127</v>
      </c>
      <c r="H346">
        <v>1</v>
      </c>
      <c r="J346">
        <v>79.900000000000006</v>
      </c>
      <c r="K346" t="str">
        <f>IF(LEFT(Tabela2[[#This Row],[First Name (Shipping)]])="a","K","M")</f>
        <v>M</v>
      </c>
    </row>
    <row r="347" spans="1:11" x14ac:dyDescent="0.25">
      <c r="A347">
        <v>1189</v>
      </c>
      <c r="B347" t="s">
        <v>10</v>
      </c>
      <c r="C347" s="1">
        <v>42718.487500000003</v>
      </c>
      <c r="D347" t="s">
        <v>322</v>
      </c>
      <c r="E347" t="str">
        <f t="shared" si="5"/>
        <v>Magda@gmail.com</v>
      </c>
      <c r="F347" t="s">
        <v>113</v>
      </c>
      <c r="G347" t="s">
        <v>322</v>
      </c>
      <c r="H347">
        <v>1</v>
      </c>
      <c r="J347">
        <v>79.900000000000006</v>
      </c>
      <c r="K347" t="str">
        <f>IF(LEFT(Tabela2[[#This Row],[First Name (Shipping)]])="a","K","M")</f>
        <v>M</v>
      </c>
    </row>
    <row r="348" spans="1:11" x14ac:dyDescent="0.25">
      <c r="A348">
        <v>1190</v>
      </c>
      <c r="B348" t="s">
        <v>10</v>
      </c>
      <c r="C348" s="1">
        <v>42718.487500000003</v>
      </c>
      <c r="D348" t="s">
        <v>174</v>
      </c>
      <c r="E348" t="str">
        <f t="shared" si="5"/>
        <v>Aleksander@gmail.com</v>
      </c>
      <c r="F348" t="s">
        <v>115</v>
      </c>
      <c r="G348" t="s">
        <v>174</v>
      </c>
      <c r="H348">
        <v>1</v>
      </c>
      <c r="J348">
        <v>79.900000000000006</v>
      </c>
      <c r="K348" t="str">
        <f>IF(LEFT(Tabela2[[#This Row],[First Name (Shipping)]])="a","K","M")</f>
        <v>K</v>
      </c>
    </row>
    <row r="349" spans="1:11" x14ac:dyDescent="0.25">
      <c r="A349">
        <v>1191</v>
      </c>
      <c r="B349" t="s">
        <v>15</v>
      </c>
      <c r="C349" s="1">
        <v>42718.53125</v>
      </c>
      <c r="D349" t="s">
        <v>323</v>
      </c>
      <c r="E349" t="str">
        <f t="shared" si="5"/>
        <v>Joanna@gmail.com</v>
      </c>
      <c r="F349" t="s">
        <v>53</v>
      </c>
      <c r="G349" t="s">
        <v>323</v>
      </c>
      <c r="H349">
        <v>1</v>
      </c>
      <c r="J349">
        <v>79.900000000000006</v>
      </c>
      <c r="K349" t="str">
        <f>IF(LEFT(Tabela2[[#This Row],[First Name (Shipping)]])="a","K","M")</f>
        <v>M</v>
      </c>
    </row>
    <row r="350" spans="1:11" x14ac:dyDescent="0.25">
      <c r="A350">
        <v>1192</v>
      </c>
      <c r="B350" t="s">
        <v>10</v>
      </c>
      <c r="C350" s="1">
        <v>42718.492361111108</v>
      </c>
      <c r="D350" t="s">
        <v>228</v>
      </c>
      <c r="E350" t="str">
        <f t="shared" si="5"/>
        <v>Daniel@gmail.com</v>
      </c>
      <c r="F350" t="s">
        <v>118</v>
      </c>
      <c r="G350" t="s">
        <v>228</v>
      </c>
      <c r="H350">
        <v>1</v>
      </c>
      <c r="J350">
        <v>10.81</v>
      </c>
      <c r="K350" t="str">
        <f>IF(LEFT(Tabela2[[#This Row],[First Name (Shipping)]])="a","K","M")</f>
        <v>M</v>
      </c>
    </row>
    <row r="351" spans="1:11" x14ac:dyDescent="0.25">
      <c r="A351">
        <v>1193</v>
      </c>
      <c r="B351" t="s">
        <v>15</v>
      </c>
      <c r="C351" s="1">
        <v>42718.525694444441</v>
      </c>
      <c r="D351" t="s">
        <v>324</v>
      </c>
      <c r="E351" t="str">
        <f t="shared" si="5"/>
        <v>Andrzej@gmail.com</v>
      </c>
      <c r="F351" t="s">
        <v>120</v>
      </c>
      <c r="G351" t="s">
        <v>324</v>
      </c>
      <c r="H351">
        <v>1</v>
      </c>
      <c r="J351">
        <v>79.900000000000006</v>
      </c>
      <c r="K351" t="str">
        <f>IF(LEFT(Tabela2[[#This Row],[First Name (Shipping)]])="a","K","M")</f>
        <v>K</v>
      </c>
    </row>
    <row r="352" spans="1:11" x14ac:dyDescent="0.25">
      <c r="A352">
        <v>1194</v>
      </c>
      <c r="B352" t="s">
        <v>10</v>
      </c>
      <c r="C352" s="1">
        <v>42718.498611111114</v>
      </c>
      <c r="D352" t="s">
        <v>325</v>
      </c>
      <c r="E352" t="str">
        <f t="shared" si="5"/>
        <v>Oskar@gmail.com</v>
      </c>
      <c r="F352" t="s">
        <v>122</v>
      </c>
      <c r="G352" t="s">
        <v>325</v>
      </c>
      <c r="H352">
        <v>1</v>
      </c>
      <c r="J352">
        <v>79.900000000000006</v>
      </c>
      <c r="K352" t="str">
        <f>IF(LEFT(Tabela2[[#This Row],[First Name (Shipping)]])="a","K","M")</f>
        <v>M</v>
      </c>
    </row>
    <row r="353" spans="1:11" x14ac:dyDescent="0.25">
      <c r="A353">
        <v>1195</v>
      </c>
      <c r="B353" t="s">
        <v>10</v>
      </c>
      <c r="C353" s="1">
        <v>42718.502083333333</v>
      </c>
      <c r="D353" t="s">
        <v>177</v>
      </c>
      <c r="E353" t="str">
        <f t="shared" si="5"/>
        <v>Małgorzata@gmail.com</v>
      </c>
      <c r="F353" t="s">
        <v>21</v>
      </c>
      <c r="G353" t="s">
        <v>177</v>
      </c>
      <c r="H353">
        <v>1</v>
      </c>
      <c r="J353">
        <v>79.900000000000006</v>
      </c>
      <c r="K353" t="str">
        <f>IF(LEFT(Tabela2[[#This Row],[First Name (Shipping)]])="a","K","M")</f>
        <v>M</v>
      </c>
    </row>
    <row r="354" spans="1:11" x14ac:dyDescent="0.25">
      <c r="A354">
        <v>1196</v>
      </c>
      <c r="B354" t="s">
        <v>15</v>
      </c>
      <c r="C354" s="1">
        <v>42718.523611111108</v>
      </c>
      <c r="D354" t="s">
        <v>326</v>
      </c>
      <c r="E354" t="str">
        <f t="shared" si="5"/>
        <v>Michał@gmail.com</v>
      </c>
      <c r="F354" t="s">
        <v>23</v>
      </c>
      <c r="G354" t="s">
        <v>326</v>
      </c>
      <c r="H354">
        <v>1</v>
      </c>
      <c r="J354">
        <v>79.900000000000006</v>
      </c>
      <c r="K354" t="str">
        <f>IF(LEFT(Tabela2[[#This Row],[First Name (Shipping)]])="a","K","M")</f>
        <v>M</v>
      </c>
    </row>
    <row r="355" spans="1:11" x14ac:dyDescent="0.25">
      <c r="A355">
        <v>1197</v>
      </c>
      <c r="B355" t="s">
        <v>10</v>
      </c>
      <c r="C355" s="1">
        <v>42718.504166666666</v>
      </c>
      <c r="D355" t="s">
        <v>323</v>
      </c>
      <c r="E355" t="str">
        <f t="shared" si="5"/>
        <v>Ewelina@gmail.com</v>
      </c>
      <c r="F355" t="s">
        <v>25</v>
      </c>
      <c r="G355" t="s">
        <v>323</v>
      </c>
      <c r="H355">
        <v>1</v>
      </c>
      <c r="J355">
        <v>79.900000000000006</v>
      </c>
      <c r="K355" t="str">
        <f>IF(LEFT(Tabela2[[#This Row],[First Name (Shipping)]])="a","K","M")</f>
        <v>M</v>
      </c>
    </row>
    <row r="356" spans="1:11" x14ac:dyDescent="0.25">
      <c r="A356">
        <v>1198</v>
      </c>
      <c r="B356" t="s">
        <v>10</v>
      </c>
      <c r="C356" s="1">
        <v>42718.504861111112</v>
      </c>
      <c r="D356" t="s">
        <v>181</v>
      </c>
      <c r="E356" t="str">
        <f t="shared" si="5"/>
        <v>Agnieszka@gmail.com</v>
      </c>
      <c r="F356" t="s">
        <v>27</v>
      </c>
      <c r="G356" t="s">
        <v>181</v>
      </c>
      <c r="H356">
        <v>1</v>
      </c>
      <c r="J356">
        <v>10.81</v>
      </c>
      <c r="K356" t="str">
        <f>IF(LEFT(Tabela2[[#This Row],[First Name (Shipping)]])="a","K","M")</f>
        <v>K</v>
      </c>
    </row>
    <row r="357" spans="1:11" hidden="1" x14ac:dyDescent="0.25">
      <c r="A357">
        <v>1199</v>
      </c>
      <c r="B357" t="s">
        <v>10</v>
      </c>
      <c r="C357" s="1">
        <v>42718.507638888892</v>
      </c>
      <c r="D357" t="s">
        <v>327</v>
      </c>
      <c r="E357" t="str">
        <f t="shared" si="5"/>
        <v>Michał@gmail.com</v>
      </c>
      <c r="F357" t="s">
        <v>23</v>
      </c>
      <c r="G357" t="s">
        <v>327</v>
      </c>
      <c r="H357">
        <v>1</v>
      </c>
      <c r="J357">
        <v>79.900000000000006</v>
      </c>
      <c r="K357" t="str">
        <f>IF(LEFT(Tabela2[[#This Row],[First Name (Shipping)]])="a","K","M")</f>
        <v>M</v>
      </c>
    </row>
    <row r="358" spans="1:11" hidden="1" x14ac:dyDescent="0.25">
      <c r="C358" s="1"/>
      <c r="K358" t="str">
        <f>IF(LEFT(Tabela2[[#This Row],[First Name (Shipping)]])="a","K","M")</f>
        <v>M</v>
      </c>
    </row>
    <row r="359" spans="1:11" x14ac:dyDescent="0.25">
      <c r="A359">
        <v>1201</v>
      </c>
      <c r="B359" t="s">
        <v>10</v>
      </c>
      <c r="C359" s="1">
        <v>42718.506249999999</v>
      </c>
      <c r="D359" t="s">
        <v>328</v>
      </c>
      <c r="E359" t="str">
        <f t="shared" si="5"/>
        <v>Jakub@gmail.com</v>
      </c>
      <c r="F359" t="s">
        <v>32</v>
      </c>
      <c r="G359" t="s">
        <v>328</v>
      </c>
      <c r="H359">
        <v>1</v>
      </c>
      <c r="J359">
        <v>79.900000000000006</v>
      </c>
      <c r="K359" t="str">
        <f>IF(LEFT(Tabela2[[#This Row],[First Name (Shipping)]])="a","K","M")</f>
        <v>M</v>
      </c>
    </row>
    <row r="360" spans="1:11" x14ac:dyDescent="0.25">
      <c r="A360">
        <v>1202</v>
      </c>
      <c r="B360" t="s">
        <v>10</v>
      </c>
      <c r="C360" s="1">
        <v>42718.510416666664</v>
      </c>
      <c r="D360" t="s">
        <v>292</v>
      </c>
      <c r="E360" t="str">
        <f t="shared" si="5"/>
        <v>Marta@gmail.com</v>
      </c>
      <c r="F360" t="s">
        <v>34</v>
      </c>
      <c r="G360" t="s">
        <v>292</v>
      </c>
      <c r="H360">
        <v>1</v>
      </c>
      <c r="J360">
        <v>79.900000000000006</v>
      </c>
      <c r="K360" t="str">
        <f>IF(LEFT(Tabela2[[#This Row],[First Name (Shipping)]])="a","K","M")</f>
        <v>M</v>
      </c>
    </row>
    <row r="361" spans="1:11" x14ac:dyDescent="0.25">
      <c r="A361">
        <v>1203</v>
      </c>
      <c r="B361" t="s">
        <v>10</v>
      </c>
      <c r="C361" s="1">
        <v>42718.513194444444</v>
      </c>
      <c r="D361" t="s">
        <v>174</v>
      </c>
      <c r="E361" t="str">
        <f t="shared" si="5"/>
        <v>Katarzyna@gmail.com</v>
      </c>
      <c r="F361" t="s">
        <v>36</v>
      </c>
      <c r="G361" t="s">
        <v>174</v>
      </c>
      <c r="H361">
        <v>1</v>
      </c>
      <c r="J361">
        <v>10.81</v>
      </c>
      <c r="K361" t="str">
        <f>IF(LEFT(Tabela2[[#This Row],[First Name (Shipping)]])="a","K","M")</f>
        <v>M</v>
      </c>
    </row>
    <row r="362" spans="1:11" x14ac:dyDescent="0.25">
      <c r="A362">
        <v>1204</v>
      </c>
      <c r="B362" t="s">
        <v>10</v>
      </c>
      <c r="C362" s="1">
        <v>42718.51458333333</v>
      </c>
      <c r="D362" t="s">
        <v>329</v>
      </c>
      <c r="E362" t="str">
        <f t="shared" si="5"/>
        <v>Agnieszka@gmail.com</v>
      </c>
      <c r="F362" t="s">
        <v>27</v>
      </c>
      <c r="G362" t="s">
        <v>329</v>
      </c>
      <c r="H362">
        <v>1</v>
      </c>
      <c r="J362">
        <v>79.900000000000006</v>
      </c>
      <c r="K362" t="str">
        <f>IF(LEFT(Tabela2[[#This Row],[First Name (Shipping)]])="a","K","M")</f>
        <v>K</v>
      </c>
    </row>
    <row r="363" spans="1:11" x14ac:dyDescent="0.25">
      <c r="A363">
        <v>1205</v>
      </c>
      <c r="B363" t="s">
        <v>10</v>
      </c>
      <c r="C363" s="1">
        <v>42718.525694444441</v>
      </c>
      <c r="D363" t="s">
        <v>244</v>
      </c>
      <c r="E363" t="str">
        <f t="shared" si="5"/>
        <v>Marcin@gmail.com</v>
      </c>
      <c r="F363" t="s">
        <v>39</v>
      </c>
      <c r="G363" t="s">
        <v>244</v>
      </c>
      <c r="H363">
        <v>1</v>
      </c>
      <c r="J363">
        <v>79.900000000000006</v>
      </c>
      <c r="K363" t="str">
        <f>IF(LEFT(Tabela2[[#This Row],[First Name (Shipping)]])="a","K","M")</f>
        <v>M</v>
      </c>
    </row>
    <row r="364" spans="1:11" x14ac:dyDescent="0.25">
      <c r="A364">
        <v>1206</v>
      </c>
      <c r="B364" t="s">
        <v>10</v>
      </c>
      <c r="C364" s="1">
        <v>42718.52847222222</v>
      </c>
      <c r="D364" t="s">
        <v>324</v>
      </c>
      <c r="E364" t="str">
        <f t="shared" si="5"/>
        <v>Agnieszka@gmail.com</v>
      </c>
      <c r="F364" t="s">
        <v>27</v>
      </c>
      <c r="G364" t="s">
        <v>324</v>
      </c>
      <c r="H364">
        <v>1</v>
      </c>
      <c r="J364">
        <v>79.900000000000006</v>
      </c>
      <c r="K364" t="str">
        <f>IF(LEFT(Tabela2[[#This Row],[First Name (Shipping)]])="a","K","M")</f>
        <v>K</v>
      </c>
    </row>
    <row r="365" spans="1:11" x14ac:dyDescent="0.25">
      <c r="A365">
        <v>1207</v>
      </c>
      <c r="B365" t="s">
        <v>10</v>
      </c>
      <c r="C365" s="1">
        <v>42718.53125</v>
      </c>
      <c r="D365" t="s">
        <v>330</v>
      </c>
      <c r="E365" t="str">
        <f t="shared" si="5"/>
        <v>Damian@gmail.com</v>
      </c>
      <c r="F365" t="s">
        <v>42</v>
      </c>
      <c r="G365" t="s">
        <v>330</v>
      </c>
      <c r="H365">
        <v>1</v>
      </c>
      <c r="J365">
        <v>79.900000000000006</v>
      </c>
      <c r="K365" t="str">
        <f>IF(LEFT(Tabela2[[#This Row],[First Name (Shipping)]])="a","K","M")</f>
        <v>M</v>
      </c>
    </row>
    <row r="366" spans="1:11" x14ac:dyDescent="0.25">
      <c r="A366">
        <v>1208</v>
      </c>
      <c r="B366" t="s">
        <v>10</v>
      </c>
      <c r="C366" s="1">
        <v>42718.539583333331</v>
      </c>
      <c r="D366" t="s">
        <v>331</v>
      </c>
      <c r="E366" t="str">
        <f t="shared" si="5"/>
        <v>Anna@gmail.com</v>
      </c>
      <c r="F366" t="s">
        <v>44</v>
      </c>
      <c r="G366" t="s">
        <v>331</v>
      </c>
      <c r="H366">
        <v>1</v>
      </c>
      <c r="J366">
        <v>79.900000000000006</v>
      </c>
      <c r="K366" t="str">
        <f>IF(LEFT(Tabela2[[#This Row],[First Name (Shipping)]])="a","K","M")</f>
        <v>K</v>
      </c>
    </row>
    <row r="367" spans="1:11" x14ac:dyDescent="0.25">
      <c r="A367">
        <v>1209</v>
      </c>
      <c r="B367" t="s">
        <v>15</v>
      </c>
      <c r="C367" s="1">
        <v>42718.615277777775</v>
      </c>
      <c r="D367" t="s">
        <v>332</v>
      </c>
      <c r="E367" t="str">
        <f t="shared" si="5"/>
        <v>Bartek@gmail.com</v>
      </c>
      <c r="F367" t="s">
        <v>46</v>
      </c>
      <c r="G367" t="s">
        <v>332</v>
      </c>
      <c r="H367">
        <v>1</v>
      </c>
      <c r="J367">
        <v>79.900000000000006</v>
      </c>
      <c r="K367" t="str">
        <f>IF(LEFT(Tabela2[[#This Row],[First Name (Shipping)]])="a","K","M")</f>
        <v>M</v>
      </c>
    </row>
    <row r="368" spans="1:11" hidden="1" x14ac:dyDescent="0.25">
      <c r="A368">
        <v>1210</v>
      </c>
      <c r="B368" t="s">
        <v>10</v>
      </c>
      <c r="C368" s="1">
        <v>42718.547222222223</v>
      </c>
      <c r="D368">
        <v>5081</v>
      </c>
      <c r="E368" t="str">
        <f t="shared" si="5"/>
        <v>Małgorzata@gmail.com</v>
      </c>
      <c r="F368" t="s">
        <v>21</v>
      </c>
      <c r="G368">
        <v>5081</v>
      </c>
      <c r="H368">
        <v>1</v>
      </c>
      <c r="J368">
        <v>79.900000000000006</v>
      </c>
      <c r="K368" t="str">
        <f>IF(LEFT(Tabela2[[#This Row],[First Name (Shipping)]])="a","K","M")</f>
        <v>M</v>
      </c>
    </row>
    <row r="369" spans="1:11" x14ac:dyDescent="0.25">
      <c r="A369">
        <v>1211</v>
      </c>
      <c r="B369" t="s">
        <v>10</v>
      </c>
      <c r="C369" s="1">
        <v>42718.547222222223</v>
      </c>
      <c r="D369" t="s">
        <v>24</v>
      </c>
      <c r="E369" t="str">
        <f t="shared" si="5"/>
        <v>Małgorzata@gmail.com</v>
      </c>
      <c r="F369" t="s">
        <v>21</v>
      </c>
      <c r="G369" t="s">
        <v>24</v>
      </c>
      <c r="H369">
        <v>1</v>
      </c>
      <c r="J369">
        <v>79.900000000000006</v>
      </c>
      <c r="K369" t="str">
        <f>IF(LEFT(Tabela2[[#This Row],[First Name (Shipping)]])="a","K","M")</f>
        <v>M</v>
      </c>
    </row>
    <row r="370" spans="1:11" x14ac:dyDescent="0.25">
      <c r="A370">
        <v>1212</v>
      </c>
      <c r="B370" t="s">
        <v>10</v>
      </c>
      <c r="C370" s="1">
        <v>42718.552777777775</v>
      </c>
      <c r="D370" t="s">
        <v>197</v>
      </c>
      <c r="E370" t="str">
        <f t="shared" si="5"/>
        <v>Karolina@gmail.com</v>
      </c>
      <c r="F370" t="s">
        <v>50</v>
      </c>
      <c r="G370" t="s">
        <v>197</v>
      </c>
      <c r="H370">
        <v>1</v>
      </c>
      <c r="J370">
        <v>10.81</v>
      </c>
      <c r="K370" t="str">
        <f>IF(LEFT(Tabela2[[#This Row],[First Name (Shipping)]])="a","K","M")</f>
        <v>M</v>
      </c>
    </row>
    <row r="371" spans="1:11" x14ac:dyDescent="0.25">
      <c r="A371">
        <v>1213</v>
      </c>
      <c r="B371" t="s">
        <v>10</v>
      </c>
      <c r="C371" s="1">
        <v>42718.561111111114</v>
      </c>
      <c r="D371" t="s">
        <v>128</v>
      </c>
      <c r="E371" t="str">
        <f t="shared" si="5"/>
        <v>Anna@gmail.com</v>
      </c>
      <c r="F371" t="s">
        <v>44</v>
      </c>
      <c r="G371" t="s">
        <v>128</v>
      </c>
      <c r="H371">
        <v>1</v>
      </c>
      <c r="J371">
        <v>10.81</v>
      </c>
      <c r="K371" t="str">
        <f>IF(LEFT(Tabela2[[#This Row],[First Name (Shipping)]])="a","K","M")</f>
        <v>K</v>
      </c>
    </row>
    <row r="372" spans="1:11" hidden="1" x14ac:dyDescent="0.25">
      <c r="A372">
        <v>1214</v>
      </c>
      <c r="B372" t="s">
        <v>15</v>
      </c>
      <c r="C372" s="1">
        <v>42718.615277777775</v>
      </c>
      <c r="D372">
        <v>-61</v>
      </c>
      <c r="E372" t="str">
        <f t="shared" si="5"/>
        <v>Joanna@gmail.com</v>
      </c>
      <c r="F372" t="s">
        <v>53</v>
      </c>
      <c r="G372">
        <v>-61</v>
      </c>
      <c r="H372">
        <v>1</v>
      </c>
      <c r="J372">
        <v>79.900000000000006</v>
      </c>
      <c r="K372" t="str">
        <f>IF(LEFT(Tabela2[[#This Row],[First Name (Shipping)]])="a","K","M")</f>
        <v>M</v>
      </c>
    </row>
    <row r="373" spans="1:11" x14ac:dyDescent="0.25">
      <c r="A373">
        <v>1215</v>
      </c>
      <c r="B373" t="s">
        <v>10</v>
      </c>
      <c r="C373" s="1">
        <v>42718.561805555553</v>
      </c>
      <c r="D373" t="s">
        <v>333</v>
      </c>
      <c r="E373" t="str">
        <f t="shared" si="5"/>
        <v>JUSTYNA@gmail.com</v>
      </c>
      <c r="F373" t="s">
        <v>55</v>
      </c>
      <c r="G373" t="s">
        <v>333</v>
      </c>
      <c r="H373">
        <v>1</v>
      </c>
      <c r="J373">
        <v>79.900000000000006</v>
      </c>
      <c r="K373" t="str">
        <f>IF(LEFT(Tabela2[[#This Row],[First Name (Shipping)]])="a","K","M")</f>
        <v>M</v>
      </c>
    </row>
    <row r="374" spans="1:11" x14ac:dyDescent="0.25">
      <c r="A374">
        <v>1216</v>
      </c>
      <c r="B374" t="s">
        <v>10</v>
      </c>
      <c r="C374" s="1">
        <v>42718.563888888886</v>
      </c>
      <c r="D374" t="s">
        <v>334</v>
      </c>
      <c r="E374" t="str">
        <f t="shared" si="5"/>
        <v>Agnieszka@gmail.com</v>
      </c>
      <c r="F374" t="s">
        <v>27</v>
      </c>
      <c r="G374" t="s">
        <v>334</v>
      </c>
      <c r="H374">
        <v>1</v>
      </c>
      <c r="J374">
        <v>79.900000000000006</v>
      </c>
      <c r="K374" t="str">
        <f>IF(LEFT(Tabela2[[#This Row],[First Name (Shipping)]])="a","K","M")</f>
        <v>K</v>
      </c>
    </row>
    <row r="375" spans="1:11" x14ac:dyDescent="0.25">
      <c r="A375">
        <v>1217</v>
      </c>
      <c r="B375" t="s">
        <v>10</v>
      </c>
      <c r="C375" s="1">
        <v>42718.568055555559</v>
      </c>
      <c r="D375" t="s">
        <v>38</v>
      </c>
      <c r="E375" t="str">
        <f t="shared" si="5"/>
        <v>Joanna@gmail.com</v>
      </c>
      <c r="F375" t="s">
        <v>53</v>
      </c>
      <c r="G375" t="s">
        <v>38</v>
      </c>
      <c r="H375">
        <v>1</v>
      </c>
      <c r="J375">
        <v>10.81</v>
      </c>
      <c r="K375" t="str">
        <f>IF(LEFT(Tabela2[[#This Row],[First Name (Shipping)]])="a","K","M")</f>
        <v>M</v>
      </c>
    </row>
    <row r="376" spans="1:11" x14ac:dyDescent="0.25">
      <c r="A376">
        <v>1218</v>
      </c>
      <c r="B376" t="s">
        <v>10</v>
      </c>
      <c r="C376" s="1">
        <v>42718.569444444445</v>
      </c>
      <c r="D376" t="s">
        <v>335</v>
      </c>
      <c r="E376" t="str">
        <f t="shared" si="5"/>
        <v>KATARZYNA@gmail.com</v>
      </c>
      <c r="F376" t="s">
        <v>58</v>
      </c>
      <c r="G376" t="s">
        <v>335</v>
      </c>
      <c r="H376">
        <v>1</v>
      </c>
      <c r="J376">
        <v>79.900000000000006</v>
      </c>
      <c r="K376" t="str">
        <f>IF(LEFT(Tabela2[[#This Row],[First Name (Shipping)]])="a","K","M")</f>
        <v>M</v>
      </c>
    </row>
    <row r="377" spans="1:11" x14ac:dyDescent="0.25">
      <c r="A377">
        <v>1219</v>
      </c>
      <c r="B377" t="s">
        <v>10</v>
      </c>
      <c r="C377" s="1">
        <v>42718.573611111111</v>
      </c>
      <c r="D377" t="s">
        <v>336</v>
      </c>
      <c r="E377" t="str">
        <f t="shared" si="5"/>
        <v>Magdalena@gmail.com</v>
      </c>
      <c r="F377" t="s">
        <v>60</v>
      </c>
      <c r="G377" t="s">
        <v>336</v>
      </c>
      <c r="H377">
        <v>1</v>
      </c>
      <c r="J377">
        <v>79.900000000000006</v>
      </c>
      <c r="K377" t="str">
        <f>IF(LEFT(Tabela2[[#This Row],[First Name (Shipping)]])="a","K","M")</f>
        <v>M</v>
      </c>
    </row>
    <row r="378" spans="1:11" x14ac:dyDescent="0.25">
      <c r="A378">
        <v>1220</v>
      </c>
      <c r="B378" t="s">
        <v>10</v>
      </c>
      <c r="C378" s="1">
        <v>42718.590277777781</v>
      </c>
      <c r="D378" t="s">
        <v>337</v>
      </c>
      <c r="E378" t="str">
        <f t="shared" si="5"/>
        <v>Paulina@gmail.com</v>
      </c>
      <c r="F378" t="s">
        <v>62</v>
      </c>
      <c r="G378" t="s">
        <v>337</v>
      </c>
      <c r="H378">
        <v>1</v>
      </c>
      <c r="J378">
        <v>79.900000000000006</v>
      </c>
      <c r="K378" t="str">
        <f>IF(LEFT(Tabela2[[#This Row],[First Name (Shipping)]])="a","K","M")</f>
        <v>M</v>
      </c>
    </row>
    <row r="379" spans="1:11" x14ac:dyDescent="0.25">
      <c r="A379">
        <v>1221</v>
      </c>
      <c r="B379" t="s">
        <v>15</v>
      </c>
      <c r="C379" s="1">
        <v>42718.657638888886</v>
      </c>
      <c r="D379" t="s">
        <v>338</v>
      </c>
      <c r="E379" t="str">
        <f t="shared" si="5"/>
        <v>Grzegorz@gmail.com</v>
      </c>
      <c r="F379" t="s">
        <v>64</v>
      </c>
      <c r="G379" t="s">
        <v>338</v>
      </c>
      <c r="H379">
        <v>1</v>
      </c>
      <c r="J379">
        <v>79.900000000000006</v>
      </c>
      <c r="K379" t="str">
        <f>IF(LEFT(Tabela2[[#This Row],[First Name (Shipping)]])="a","K","M")</f>
        <v>M</v>
      </c>
    </row>
    <row r="380" spans="1:11" x14ac:dyDescent="0.25">
      <c r="A380">
        <v>1222</v>
      </c>
      <c r="B380" t="s">
        <v>10</v>
      </c>
      <c r="C380" s="1">
        <v>42718.598611111112</v>
      </c>
      <c r="D380" t="s">
        <v>204</v>
      </c>
      <c r="E380" t="str">
        <f t="shared" si="5"/>
        <v>Katarzyna@gmail.com</v>
      </c>
      <c r="F380" t="s">
        <v>36</v>
      </c>
      <c r="G380" t="s">
        <v>204</v>
      </c>
      <c r="H380">
        <v>1</v>
      </c>
      <c r="J380">
        <v>10.81</v>
      </c>
      <c r="K380" t="str">
        <f>IF(LEFT(Tabela2[[#This Row],[First Name (Shipping)]])="a","K","M")</f>
        <v>M</v>
      </c>
    </row>
    <row r="381" spans="1:11" x14ac:dyDescent="0.25">
      <c r="A381">
        <v>1223</v>
      </c>
      <c r="B381" t="s">
        <v>10</v>
      </c>
      <c r="C381" s="1">
        <v>42718.599305555559</v>
      </c>
      <c r="D381" t="s">
        <v>339</v>
      </c>
      <c r="E381" t="str">
        <f t="shared" si="5"/>
        <v>Joanna@gmail.com</v>
      </c>
      <c r="F381" t="s">
        <v>53</v>
      </c>
      <c r="G381" t="s">
        <v>339</v>
      </c>
      <c r="H381">
        <v>1</v>
      </c>
      <c r="J381">
        <v>79.900000000000006</v>
      </c>
      <c r="K381" t="str">
        <f>IF(LEFT(Tabela2[[#This Row],[First Name (Shipping)]])="a","K","M")</f>
        <v>M</v>
      </c>
    </row>
    <row r="382" spans="1:11" x14ac:dyDescent="0.25">
      <c r="A382">
        <v>1224</v>
      </c>
      <c r="B382" t="s">
        <v>10</v>
      </c>
      <c r="C382" s="1">
        <v>42718.601388888892</v>
      </c>
      <c r="D382" t="s">
        <v>143</v>
      </c>
      <c r="E382" t="str">
        <f t="shared" si="5"/>
        <v>Joanna@gmail.com</v>
      </c>
      <c r="F382" t="s">
        <v>53</v>
      </c>
      <c r="G382" t="s">
        <v>143</v>
      </c>
      <c r="H382">
        <v>1</v>
      </c>
      <c r="J382">
        <v>10.81</v>
      </c>
      <c r="K382" t="str">
        <f>IF(LEFT(Tabela2[[#This Row],[First Name (Shipping)]])="a","K","M")</f>
        <v>M</v>
      </c>
    </row>
    <row r="383" spans="1:11" x14ac:dyDescent="0.25">
      <c r="A383">
        <v>1225</v>
      </c>
      <c r="B383" t="s">
        <v>10</v>
      </c>
      <c r="C383" s="1">
        <v>42718.605555555558</v>
      </c>
      <c r="D383" t="s">
        <v>340</v>
      </c>
      <c r="E383" t="str">
        <f t="shared" si="5"/>
        <v>Adam@gmail.com</v>
      </c>
      <c r="F383" t="s">
        <v>67</v>
      </c>
      <c r="G383" t="s">
        <v>340</v>
      </c>
      <c r="H383">
        <v>1</v>
      </c>
      <c r="J383">
        <v>79.900000000000006</v>
      </c>
      <c r="K383" t="str">
        <f>IF(LEFT(Tabela2[[#This Row],[First Name (Shipping)]])="a","K","M")</f>
        <v>K</v>
      </c>
    </row>
    <row r="384" spans="1:11" x14ac:dyDescent="0.25">
      <c r="A384">
        <v>1226</v>
      </c>
      <c r="B384" t="s">
        <v>10</v>
      </c>
      <c r="C384" s="1">
        <v>42718.615277777775</v>
      </c>
      <c r="D384" t="s">
        <v>277</v>
      </c>
      <c r="E384" t="str">
        <f t="shared" si="5"/>
        <v>Iwona@gmail.com</v>
      </c>
      <c r="F384" t="s">
        <v>69</v>
      </c>
      <c r="G384" t="s">
        <v>277</v>
      </c>
      <c r="H384">
        <v>1</v>
      </c>
      <c r="J384">
        <v>79.900000000000006</v>
      </c>
      <c r="K384" t="str">
        <f>IF(LEFT(Tabela2[[#This Row],[First Name (Shipping)]])="a","K","M")</f>
        <v>M</v>
      </c>
    </row>
    <row r="385" spans="1:11" x14ac:dyDescent="0.25">
      <c r="A385">
        <v>1227</v>
      </c>
      <c r="B385" t="s">
        <v>10</v>
      </c>
      <c r="C385" s="1">
        <v>42718.618750000001</v>
      </c>
      <c r="D385" t="s">
        <v>85</v>
      </c>
      <c r="E385" t="str">
        <f t="shared" si="5"/>
        <v>Robert@gmail.com</v>
      </c>
      <c r="F385" t="s">
        <v>71</v>
      </c>
      <c r="G385" t="s">
        <v>85</v>
      </c>
      <c r="H385">
        <v>1</v>
      </c>
      <c r="J385">
        <v>10.81</v>
      </c>
      <c r="K385" t="str">
        <f>IF(LEFT(Tabela2[[#This Row],[First Name (Shipping)]])="a","K","M")</f>
        <v>M</v>
      </c>
    </row>
    <row r="386" spans="1:11" x14ac:dyDescent="0.25">
      <c r="A386">
        <v>1228</v>
      </c>
      <c r="B386" t="s">
        <v>10</v>
      </c>
      <c r="C386" s="1">
        <v>42718.620833333334</v>
      </c>
      <c r="D386" t="s">
        <v>341</v>
      </c>
      <c r="E386" t="str">
        <f t="shared" ref="E386:E449" si="6">F386&amp;"@gmail.com"</f>
        <v>Robert@gmail.com</v>
      </c>
      <c r="F386" t="s">
        <v>71</v>
      </c>
      <c r="G386" t="s">
        <v>341</v>
      </c>
      <c r="H386">
        <v>1</v>
      </c>
      <c r="J386">
        <v>79.900000000000006</v>
      </c>
      <c r="K386" t="str">
        <f>IF(LEFT(Tabela2[[#This Row],[First Name (Shipping)]])="a","K","M")</f>
        <v>M</v>
      </c>
    </row>
    <row r="387" spans="1:11" x14ac:dyDescent="0.25">
      <c r="A387">
        <v>1229</v>
      </c>
      <c r="B387" t="s">
        <v>15</v>
      </c>
      <c r="C387" s="1">
        <v>42718.652083333334</v>
      </c>
      <c r="D387" t="s">
        <v>342</v>
      </c>
      <c r="E387" t="str">
        <f t="shared" si="6"/>
        <v>Monika@gmail.com</v>
      </c>
      <c r="F387" t="s">
        <v>74</v>
      </c>
      <c r="G387" t="s">
        <v>342</v>
      </c>
      <c r="H387">
        <v>1</v>
      </c>
      <c r="J387">
        <v>79.900000000000006</v>
      </c>
      <c r="K387" t="str">
        <f>IF(LEFT(Tabela2[[#This Row],[First Name (Shipping)]])="a","K","M")</f>
        <v>M</v>
      </c>
    </row>
    <row r="388" spans="1:11" x14ac:dyDescent="0.25">
      <c r="A388">
        <v>1230</v>
      </c>
      <c r="B388" t="s">
        <v>10</v>
      </c>
      <c r="C388" s="1">
        <v>42718.64166666667</v>
      </c>
      <c r="D388" t="s">
        <v>343</v>
      </c>
      <c r="E388" t="str">
        <f t="shared" si="6"/>
        <v>Anna@gmail.com</v>
      </c>
      <c r="F388" t="s">
        <v>44</v>
      </c>
      <c r="G388" t="s">
        <v>343</v>
      </c>
      <c r="H388">
        <v>1</v>
      </c>
      <c r="J388">
        <v>79.900000000000006</v>
      </c>
      <c r="K388" t="str">
        <f>IF(LEFT(Tabela2[[#This Row],[First Name (Shipping)]])="a","K","M")</f>
        <v>K</v>
      </c>
    </row>
    <row r="389" spans="1:11" x14ac:dyDescent="0.25">
      <c r="A389">
        <v>1231</v>
      </c>
      <c r="B389" t="s">
        <v>10</v>
      </c>
      <c r="C389" s="1">
        <v>42718.644444444442</v>
      </c>
      <c r="D389" t="s">
        <v>344</v>
      </c>
      <c r="E389" t="str">
        <f t="shared" si="6"/>
        <v>Joanna@gmail.com</v>
      </c>
      <c r="F389" t="s">
        <v>53</v>
      </c>
      <c r="G389" t="s">
        <v>344</v>
      </c>
      <c r="H389">
        <v>1</v>
      </c>
      <c r="J389">
        <v>79.900000000000006</v>
      </c>
      <c r="K389" t="str">
        <f>IF(LEFT(Tabela2[[#This Row],[First Name (Shipping)]])="a","K","M")</f>
        <v>M</v>
      </c>
    </row>
    <row r="390" spans="1:11" x14ac:dyDescent="0.25">
      <c r="A390">
        <v>1232</v>
      </c>
      <c r="B390" t="s">
        <v>10</v>
      </c>
      <c r="C390" s="1">
        <v>42718.65</v>
      </c>
      <c r="D390" t="s">
        <v>303</v>
      </c>
      <c r="E390" t="str">
        <f t="shared" si="6"/>
        <v>Emil@gmail.com</v>
      </c>
      <c r="F390" t="s">
        <v>78</v>
      </c>
      <c r="G390" t="s">
        <v>303</v>
      </c>
      <c r="H390">
        <v>1</v>
      </c>
      <c r="J390">
        <v>79.900000000000006</v>
      </c>
      <c r="K390" t="str">
        <f>IF(LEFT(Tabela2[[#This Row],[First Name (Shipping)]])="a","K","M")</f>
        <v>M</v>
      </c>
    </row>
    <row r="391" spans="1:11" x14ac:dyDescent="0.25">
      <c r="A391">
        <v>1233</v>
      </c>
      <c r="B391" t="s">
        <v>10</v>
      </c>
      <c r="C391" s="1">
        <v>42718.654166666667</v>
      </c>
      <c r="D391" t="s">
        <v>342</v>
      </c>
      <c r="E391" t="str">
        <f t="shared" si="6"/>
        <v>Kamil@gmail.com</v>
      </c>
      <c r="F391" t="s">
        <v>80</v>
      </c>
      <c r="G391" t="s">
        <v>342</v>
      </c>
      <c r="H391">
        <v>1</v>
      </c>
      <c r="J391">
        <v>79.900000000000006</v>
      </c>
      <c r="K391" t="str">
        <f>IF(LEFT(Tabela2[[#This Row],[First Name (Shipping)]])="a","K","M")</f>
        <v>M</v>
      </c>
    </row>
    <row r="392" spans="1:11" x14ac:dyDescent="0.25">
      <c r="A392">
        <v>1234</v>
      </c>
      <c r="B392" t="s">
        <v>10</v>
      </c>
      <c r="C392" s="1">
        <v>42718.662499999999</v>
      </c>
      <c r="D392" t="s">
        <v>332</v>
      </c>
      <c r="E392" t="str">
        <f t="shared" si="6"/>
        <v>Katarzyna@gmail.com</v>
      </c>
      <c r="F392" t="s">
        <v>36</v>
      </c>
      <c r="G392" t="s">
        <v>332</v>
      </c>
      <c r="H392">
        <v>1</v>
      </c>
      <c r="J392">
        <v>79.900000000000006</v>
      </c>
      <c r="K392" t="str">
        <f>IF(LEFT(Tabela2[[#This Row],[First Name (Shipping)]])="a","K","M")</f>
        <v>M</v>
      </c>
    </row>
    <row r="393" spans="1:11" x14ac:dyDescent="0.25">
      <c r="A393">
        <v>1235</v>
      </c>
      <c r="B393" t="s">
        <v>10</v>
      </c>
      <c r="C393" s="1">
        <v>42718.663194444445</v>
      </c>
      <c r="D393" t="s">
        <v>345</v>
      </c>
      <c r="E393" t="str">
        <f t="shared" si="6"/>
        <v>Katarzyna@gmail.com</v>
      </c>
      <c r="F393" t="s">
        <v>36</v>
      </c>
      <c r="G393" t="s">
        <v>345</v>
      </c>
      <c r="H393">
        <v>1</v>
      </c>
      <c r="J393">
        <v>10.81</v>
      </c>
      <c r="K393" t="str">
        <f>IF(LEFT(Tabela2[[#This Row],[First Name (Shipping)]])="a","K","M")</f>
        <v>M</v>
      </c>
    </row>
    <row r="394" spans="1:11" x14ac:dyDescent="0.25">
      <c r="A394">
        <v>1236</v>
      </c>
      <c r="B394" t="s">
        <v>15</v>
      </c>
      <c r="C394" s="1">
        <v>42718.741666666669</v>
      </c>
      <c r="D394" t="s">
        <v>346</v>
      </c>
      <c r="E394" t="str">
        <f t="shared" si="6"/>
        <v>Emilia@gmail.com</v>
      </c>
      <c r="F394" t="s">
        <v>84</v>
      </c>
      <c r="G394" t="s">
        <v>346</v>
      </c>
      <c r="H394">
        <v>1</v>
      </c>
      <c r="J394">
        <v>79.900000000000006</v>
      </c>
      <c r="K394" t="str">
        <f>IF(LEFT(Tabela2[[#This Row],[First Name (Shipping)]])="a","K","M")</f>
        <v>M</v>
      </c>
    </row>
    <row r="395" spans="1:11" x14ac:dyDescent="0.25">
      <c r="A395">
        <v>1237</v>
      </c>
      <c r="B395" t="s">
        <v>10</v>
      </c>
      <c r="C395" s="1">
        <v>42718.669444444444</v>
      </c>
      <c r="D395" t="s">
        <v>347</v>
      </c>
      <c r="E395" t="str">
        <f t="shared" si="6"/>
        <v>Karolina@gmail.com</v>
      </c>
      <c r="F395" t="s">
        <v>50</v>
      </c>
      <c r="G395" t="s">
        <v>347</v>
      </c>
      <c r="H395">
        <v>1</v>
      </c>
      <c r="J395">
        <v>79.900000000000006</v>
      </c>
      <c r="K395" t="str">
        <f>IF(LEFT(Tabela2[[#This Row],[First Name (Shipping)]])="a","K","M")</f>
        <v>M</v>
      </c>
    </row>
    <row r="396" spans="1:11" x14ac:dyDescent="0.25">
      <c r="A396">
        <v>1238</v>
      </c>
      <c r="B396" t="s">
        <v>10</v>
      </c>
      <c r="C396" s="1">
        <v>42718.667361111111</v>
      </c>
      <c r="D396" t="s">
        <v>202</v>
      </c>
      <c r="E396" t="str">
        <f t="shared" si="6"/>
        <v>Rafał@gmail.com</v>
      </c>
      <c r="F396" t="s">
        <v>87</v>
      </c>
      <c r="G396" t="s">
        <v>202</v>
      </c>
      <c r="H396">
        <v>1</v>
      </c>
      <c r="J396">
        <v>79.900000000000006</v>
      </c>
      <c r="K396" t="str">
        <f>IF(LEFT(Tabela2[[#This Row],[First Name (Shipping)]])="a","K","M")</f>
        <v>M</v>
      </c>
    </row>
    <row r="397" spans="1:11" x14ac:dyDescent="0.25">
      <c r="A397">
        <v>1239</v>
      </c>
      <c r="B397" t="s">
        <v>10</v>
      </c>
      <c r="C397" s="1">
        <v>42718.668749999997</v>
      </c>
      <c r="D397" t="s">
        <v>319</v>
      </c>
      <c r="E397" t="str">
        <f t="shared" si="6"/>
        <v>Irena@gmail.com</v>
      </c>
      <c r="F397" t="s">
        <v>89</v>
      </c>
      <c r="G397" t="s">
        <v>319</v>
      </c>
      <c r="H397">
        <v>1</v>
      </c>
      <c r="J397">
        <v>10.81</v>
      </c>
      <c r="K397" t="str">
        <f>IF(LEFT(Tabela2[[#This Row],[First Name (Shipping)]])="a","K","M")</f>
        <v>M</v>
      </c>
    </row>
    <row r="398" spans="1:11" x14ac:dyDescent="0.25">
      <c r="A398">
        <v>1240</v>
      </c>
      <c r="B398" t="s">
        <v>10</v>
      </c>
      <c r="C398" s="1">
        <v>42718.669444444444</v>
      </c>
      <c r="D398" t="s">
        <v>348</v>
      </c>
      <c r="E398" t="str">
        <f t="shared" si="6"/>
        <v>Konrad@gmail.com</v>
      </c>
      <c r="F398" t="s">
        <v>90</v>
      </c>
      <c r="G398" t="s">
        <v>348</v>
      </c>
      <c r="H398">
        <v>1</v>
      </c>
      <c r="J398">
        <v>79.900000000000006</v>
      </c>
      <c r="K398" t="str">
        <f>IF(LEFT(Tabela2[[#This Row],[First Name (Shipping)]])="a","K","M")</f>
        <v>M</v>
      </c>
    </row>
    <row r="399" spans="1:11" x14ac:dyDescent="0.25">
      <c r="A399">
        <v>1241</v>
      </c>
      <c r="B399" t="s">
        <v>10</v>
      </c>
      <c r="C399" s="1">
        <v>42718.67083333333</v>
      </c>
      <c r="D399" t="s">
        <v>108</v>
      </c>
      <c r="E399" t="str">
        <f t="shared" si="6"/>
        <v>Paulina@gmail.com</v>
      </c>
      <c r="F399" t="s">
        <v>62</v>
      </c>
      <c r="G399" t="s">
        <v>108</v>
      </c>
      <c r="H399">
        <v>1</v>
      </c>
      <c r="J399">
        <v>10.81</v>
      </c>
      <c r="K399" t="str">
        <f>IF(LEFT(Tabela2[[#This Row],[First Name (Shipping)]])="a","K","M")</f>
        <v>M</v>
      </c>
    </row>
    <row r="400" spans="1:11" x14ac:dyDescent="0.25">
      <c r="A400">
        <v>1242</v>
      </c>
      <c r="B400" t="s">
        <v>10</v>
      </c>
      <c r="C400" s="1">
        <v>42718.674305555556</v>
      </c>
      <c r="D400" t="s">
        <v>210</v>
      </c>
      <c r="E400" t="str">
        <f t="shared" si="6"/>
        <v>Krzysztof@gmail.com</v>
      </c>
      <c r="F400" t="s">
        <v>93</v>
      </c>
      <c r="G400" t="s">
        <v>210</v>
      </c>
      <c r="H400">
        <v>1</v>
      </c>
      <c r="J400">
        <v>79.900000000000006</v>
      </c>
      <c r="K400" t="str">
        <f>IF(LEFT(Tabela2[[#This Row],[First Name (Shipping)]])="a","K","M")</f>
        <v>M</v>
      </c>
    </row>
    <row r="401" spans="1:11" hidden="1" x14ac:dyDescent="0.25">
      <c r="A401">
        <v>1243</v>
      </c>
      <c r="B401" t="s">
        <v>10</v>
      </c>
      <c r="C401" s="1">
        <v>42718.679861111108</v>
      </c>
      <c r="D401">
        <v>-30</v>
      </c>
      <c r="E401" t="str">
        <f t="shared" si="6"/>
        <v>Małgorzata@gmail.com</v>
      </c>
      <c r="F401" t="s">
        <v>21</v>
      </c>
      <c r="G401">
        <v>-30</v>
      </c>
      <c r="H401">
        <v>1</v>
      </c>
      <c r="J401">
        <v>79.900000000000006</v>
      </c>
      <c r="K401" t="str">
        <f>IF(LEFT(Tabela2[[#This Row],[First Name (Shipping)]])="a","K","M")</f>
        <v>M</v>
      </c>
    </row>
    <row r="402" spans="1:11" x14ac:dyDescent="0.25">
      <c r="A402">
        <v>1244</v>
      </c>
      <c r="B402" t="s">
        <v>10</v>
      </c>
      <c r="C402" s="1">
        <v>42718.690972222219</v>
      </c>
      <c r="D402" t="s">
        <v>169</v>
      </c>
      <c r="E402" t="str">
        <f t="shared" si="6"/>
        <v>Paulina@gmail.com</v>
      </c>
      <c r="F402" t="s">
        <v>62</v>
      </c>
      <c r="G402" t="s">
        <v>169</v>
      </c>
      <c r="H402">
        <v>1</v>
      </c>
      <c r="J402">
        <v>79.900000000000006</v>
      </c>
      <c r="K402" t="str">
        <f>IF(LEFT(Tabela2[[#This Row],[First Name (Shipping)]])="a","K","M")</f>
        <v>M</v>
      </c>
    </row>
    <row r="403" spans="1:11" x14ac:dyDescent="0.25">
      <c r="A403">
        <v>1245</v>
      </c>
      <c r="B403" t="s">
        <v>10</v>
      </c>
      <c r="C403" s="1">
        <v>42718.70208333333</v>
      </c>
      <c r="D403" t="s">
        <v>349</v>
      </c>
      <c r="E403" t="str">
        <f t="shared" si="6"/>
        <v>Katarzyna@gmail.com</v>
      </c>
      <c r="F403" t="s">
        <v>36</v>
      </c>
      <c r="G403" t="s">
        <v>349</v>
      </c>
      <c r="H403">
        <v>1</v>
      </c>
      <c r="J403">
        <v>79.900000000000006</v>
      </c>
      <c r="K403" t="str">
        <f>IF(LEFT(Tabela2[[#This Row],[First Name (Shipping)]])="a","K","M")</f>
        <v>M</v>
      </c>
    </row>
    <row r="404" spans="1:11" x14ac:dyDescent="0.25">
      <c r="A404">
        <v>1246</v>
      </c>
      <c r="B404" t="s">
        <v>15</v>
      </c>
      <c r="C404" s="1">
        <v>42718.783333333333</v>
      </c>
      <c r="D404" t="s">
        <v>350</v>
      </c>
      <c r="E404" t="str">
        <f t="shared" si="6"/>
        <v>Anna@gmail.com</v>
      </c>
      <c r="F404" t="s">
        <v>44</v>
      </c>
      <c r="G404" t="s">
        <v>350</v>
      </c>
      <c r="H404">
        <v>1</v>
      </c>
      <c r="J404">
        <v>79.900000000000006</v>
      </c>
      <c r="K404" t="str">
        <f>IF(LEFT(Tabela2[[#This Row],[First Name (Shipping)]])="a","K","M")</f>
        <v>K</v>
      </c>
    </row>
    <row r="405" spans="1:11" x14ac:dyDescent="0.25">
      <c r="A405">
        <v>1247</v>
      </c>
      <c r="B405" t="s">
        <v>10</v>
      </c>
      <c r="C405" s="1">
        <v>42718.709722222222</v>
      </c>
      <c r="D405" t="s">
        <v>350</v>
      </c>
      <c r="E405" t="str">
        <f t="shared" si="6"/>
        <v>Dawid@gmail.com</v>
      </c>
      <c r="F405" t="s">
        <v>98</v>
      </c>
      <c r="G405" t="s">
        <v>350</v>
      </c>
      <c r="H405">
        <v>1</v>
      </c>
      <c r="J405">
        <v>79.900000000000006</v>
      </c>
      <c r="K405" t="str">
        <f>IF(LEFT(Tabela2[[#This Row],[First Name (Shipping)]])="a","K","M")</f>
        <v>M</v>
      </c>
    </row>
    <row r="406" spans="1:11" x14ac:dyDescent="0.25">
      <c r="A406">
        <v>1248</v>
      </c>
      <c r="B406" t="s">
        <v>10</v>
      </c>
      <c r="C406" s="1">
        <v>42718.715277777781</v>
      </c>
      <c r="D406" t="s">
        <v>54</v>
      </c>
      <c r="E406" t="str">
        <f t="shared" si="6"/>
        <v>Rafal@gmail.com</v>
      </c>
      <c r="F406" t="s">
        <v>100</v>
      </c>
      <c r="G406" t="s">
        <v>54</v>
      </c>
      <c r="H406">
        <v>1</v>
      </c>
      <c r="J406">
        <v>79.900000000000006</v>
      </c>
      <c r="K406" t="str">
        <f>IF(LEFT(Tabela2[[#This Row],[First Name (Shipping)]])="a","K","M")</f>
        <v>M</v>
      </c>
    </row>
    <row r="407" spans="1:11" x14ac:dyDescent="0.25">
      <c r="A407">
        <v>1249</v>
      </c>
      <c r="B407" t="s">
        <v>10</v>
      </c>
      <c r="C407" s="1">
        <v>42718.717361111114</v>
      </c>
      <c r="D407" t="s">
        <v>278</v>
      </c>
      <c r="E407" t="str">
        <f t="shared" si="6"/>
        <v>Sylwia@gmail.com</v>
      </c>
      <c r="F407" t="s">
        <v>102</v>
      </c>
      <c r="G407" t="s">
        <v>278</v>
      </c>
      <c r="H407">
        <v>1</v>
      </c>
      <c r="J407">
        <v>10.81</v>
      </c>
      <c r="K407" t="str">
        <f>IF(LEFT(Tabela2[[#This Row],[First Name (Shipping)]])="a","K","M")</f>
        <v>M</v>
      </c>
    </row>
    <row r="408" spans="1:11" x14ac:dyDescent="0.25">
      <c r="A408">
        <v>1250</v>
      </c>
      <c r="B408" t="s">
        <v>10</v>
      </c>
      <c r="C408" s="1">
        <v>42718.720833333333</v>
      </c>
      <c r="D408" t="s">
        <v>351</v>
      </c>
      <c r="E408" t="str">
        <f t="shared" si="6"/>
        <v>Paulina@gmail.com</v>
      </c>
      <c r="F408" t="s">
        <v>62</v>
      </c>
      <c r="G408" t="s">
        <v>351</v>
      </c>
      <c r="H408">
        <v>1</v>
      </c>
      <c r="J408">
        <v>79.900000000000006</v>
      </c>
      <c r="K408" t="str">
        <f>IF(LEFT(Tabela2[[#This Row],[First Name (Shipping)]])="a","K","M")</f>
        <v>M</v>
      </c>
    </row>
    <row r="409" spans="1:11" x14ac:dyDescent="0.25">
      <c r="A409">
        <v>1251</v>
      </c>
      <c r="B409" t="s">
        <v>10</v>
      </c>
      <c r="C409" s="1">
        <v>42718.734027777777</v>
      </c>
      <c r="D409" t="s">
        <v>352</v>
      </c>
      <c r="E409" t="str">
        <f t="shared" si="6"/>
        <v>Michał@gmail.com</v>
      </c>
      <c r="F409" t="s">
        <v>23</v>
      </c>
      <c r="G409" t="s">
        <v>352</v>
      </c>
      <c r="H409">
        <v>1</v>
      </c>
      <c r="J409">
        <v>79.900000000000006</v>
      </c>
      <c r="K409" t="str">
        <f>IF(LEFT(Tabela2[[#This Row],[First Name (Shipping)]])="a","K","M")</f>
        <v>M</v>
      </c>
    </row>
    <row r="410" spans="1:11" x14ac:dyDescent="0.25">
      <c r="A410">
        <v>1252</v>
      </c>
      <c r="B410" t="s">
        <v>10</v>
      </c>
      <c r="C410" s="1">
        <v>42718.745138888888</v>
      </c>
      <c r="D410" t="s">
        <v>353</v>
      </c>
      <c r="E410" t="str">
        <f t="shared" si="6"/>
        <v>Agata@gmail.com</v>
      </c>
      <c r="F410" t="s">
        <v>106</v>
      </c>
      <c r="G410" t="s">
        <v>353</v>
      </c>
      <c r="H410">
        <v>1</v>
      </c>
      <c r="J410">
        <v>79.900000000000006</v>
      </c>
      <c r="K410" t="str">
        <f>IF(LEFT(Tabela2[[#This Row],[First Name (Shipping)]])="a","K","M")</f>
        <v>K</v>
      </c>
    </row>
    <row r="411" spans="1:11" x14ac:dyDescent="0.25">
      <c r="A411">
        <v>1253</v>
      </c>
      <c r="B411" t="s">
        <v>10</v>
      </c>
      <c r="C411" s="1">
        <v>42718.743750000001</v>
      </c>
      <c r="D411" t="s">
        <v>154</v>
      </c>
      <c r="E411" t="str">
        <f t="shared" si="6"/>
        <v>Katarzyna@gmail.com</v>
      </c>
      <c r="F411" t="s">
        <v>36</v>
      </c>
      <c r="G411" t="s">
        <v>154</v>
      </c>
      <c r="H411">
        <v>1</v>
      </c>
      <c r="J411">
        <v>10.81</v>
      </c>
      <c r="K411" t="str">
        <f>IF(LEFT(Tabela2[[#This Row],[First Name (Shipping)]])="a","K","M")</f>
        <v>M</v>
      </c>
    </row>
    <row r="412" spans="1:11" x14ac:dyDescent="0.25">
      <c r="A412">
        <v>1254</v>
      </c>
      <c r="B412" t="s">
        <v>10</v>
      </c>
      <c r="C412" s="1">
        <v>42718.747916666667</v>
      </c>
      <c r="D412" t="s">
        <v>354</v>
      </c>
      <c r="E412" t="str">
        <f t="shared" si="6"/>
        <v>Agnieszka@gmail.com</v>
      </c>
      <c r="F412" t="s">
        <v>27</v>
      </c>
      <c r="G412" t="s">
        <v>354</v>
      </c>
      <c r="H412">
        <v>1</v>
      </c>
      <c r="J412">
        <v>79.900000000000006</v>
      </c>
      <c r="K412" t="str">
        <f>IF(LEFT(Tabela2[[#This Row],[First Name (Shipping)]])="a","K","M")</f>
        <v>K</v>
      </c>
    </row>
    <row r="413" spans="1:11" x14ac:dyDescent="0.25">
      <c r="A413">
        <v>1255</v>
      </c>
      <c r="B413" t="s">
        <v>10</v>
      </c>
      <c r="C413" s="1">
        <v>42718.747916666667</v>
      </c>
      <c r="D413" t="s">
        <v>355</v>
      </c>
      <c r="E413" t="str">
        <f t="shared" si="6"/>
        <v>Robert@gmail.com</v>
      </c>
      <c r="F413" t="s">
        <v>71</v>
      </c>
      <c r="G413" t="s">
        <v>355</v>
      </c>
      <c r="H413">
        <v>1</v>
      </c>
      <c r="J413">
        <v>79.900000000000006</v>
      </c>
      <c r="K413" t="str">
        <f>IF(LEFT(Tabela2[[#This Row],[First Name (Shipping)]])="a","K","M")</f>
        <v>M</v>
      </c>
    </row>
    <row r="414" spans="1:11" x14ac:dyDescent="0.25">
      <c r="A414">
        <v>1256</v>
      </c>
      <c r="B414" t="s">
        <v>10</v>
      </c>
      <c r="C414" s="1">
        <v>42718.763888888891</v>
      </c>
      <c r="D414" t="s">
        <v>356</v>
      </c>
      <c r="E414" t="str">
        <f t="shared" si="6"/>
        <v>Paweł@gmail.com</v>
      </c>
      <c r="F414" t="s">
        <v>111</v>
      </c>
      <c r="G414" t="s">
        <v>356</v>
      </c>
      <c r="H414">
        <v>1</v>
      </c>
      <c r="J414">
        <v>79.900000000000006</v>
      </c>
      <c r="K414" t="str">
        <f>IF(LEFT(Tabela2[[#This Row],[First Name (Shipping)]])="a","K","M")</f>
        <v>M</v>
      </c>
    </row>
    <row r="415" spans="1:11" x14ac:dyDescent="0.25">
      <c r="A415">
        <v>1257</v>
      </c>
      <c r="B415" t="s">
        <v>10</v>
      </c>
      <c r="C415" s="1">
        <v>42718.76458333333</v>
      </c>
      <c r="D415" t="s">
        <v>357</v>
      </c>
      <c r="E415" t="str">
        <f t="shared" si="6"/>
        <v>Magda@gmail.com</v>
      </c>
      <c r="F415" t="s">
        <v>113</v>
      </c>
      <c r="G415" t="s">
        <v>357</v>
      </c>
      <c r="H415">
        <v>1</v>
      </c>
      <c r="J415">
        <v>79.900000000000006</v>
      </c>
      <c r="K415" t="str">
        <f>IF(LEFT(Tabela2[[#This Row],[First Name (Shipping)]])="a","K","M")</f>
        <v>M</v>
      </c>
    </row>
    <row r="416" spans="1:11" x14ac:dyDescent="0.25">
      <c r="A416">
        <v>1258</v>
      </c>
      <c r="B416" t="s">
        <v>10</v>
      </c>
      <c r="C416" s="1">
        <v>42718.769444444442</v>
      </c>
      <c r="D416" t="s">
        <v>142</v>
      </c>
      <c r="E416" t="str">
        <f t="shared" si="6"/>
        <v>Aleksander@gmail.com</v>
      </c>
      <c r="F416" t="s">
        <v>115</v>
      </c>
      <c r="G416" t="s">
        <v>142</v>
      </c>
      <c r="H416">
        <v>1</v>
      </c>
      <c r="J416">
        <v>10.81</v>
      </c>
      <c r="K416" t="str">
        <f>IF(LEFT(Tabela2[[#This Row],[First Name (Shipping)]])="a","K","M")</f>
        <v>K</v>
      </c>
    </row>
    <row r="417" spans="1:11" x14ac:dyDescent="0.25">
      <c r="A417">
        <v>1259</v>
      </c>
      <c r="B417" t="s">
        <v>10</v>
      </c>
      <c r="C417" s="1">
        <v>42718.772222222222</v>
      </c>
      <c r="D417" t="s">
        <v>276</v>
      </c>
      <c r="E417" t="str">
        <f t="shared" si="6"/>
        <v>Joanna@gmail.com</v>
      </c>
      <c r="F417" t="s">
        <v>53</v>
      </c>
      <c r="G417" t="s">
        <v>276</v>
      </c>
      <c r="H417">
        <v>1</v>
      </c>
      <c r="J417">
        <v>10.81</v>
      </c>
      <c r="K417" t="str">
        <f>IF(LEFT(Tabela2[[#This Row],[First Name (Shipping)]])="a","K","M")</f>
        <v>M</v>
      </c>
    </row>
    <row r="418" spans="1:11" x14ac:dyDescent="0.25">
      <c r="A418">
        <v>1260</v>
      </c>
      <c r="B418" t="s">
        <v>10</v>
      </c>
      <c r="C418" s="1">
        <v>42718.772916666669</v>
      </c>
      <c r="D418" t="s">
        <v>358</v>
      </c>
      <c r="E418" t="str">
        <f t="shared" si="6"/>
        <v>Daniel@gmail.com</v>
      </c>
      <c r="F418" t="s">
        <v>118</v>
      </c>
      <c r="G418" t="s">
        <v>358</v>
      </c>
      <c r="H418">
        <v>1</v>
      </c>
      <c r="J418">
        <v>79.900000000000006</v>
      </c>
      <c r="K418" t="str">
        <f>IF(LEFT(Tabela2[[#This Row],[First Name (Shipping)]])="a","K","M")</f>
        <v>M</v>
      </c>
    </row>
    <row r="419" spans="1:11" x14ac:dyDescent="0.25">
      <c r="A419">
        <v>1261</v>
      </c>
      <c r="B419" t="s">
        <v>10</v>
      </c>
      <c r="C419" s="1">
        <v>42718.774305555555</v>
      </c>
      <c r="D419" t="s">
        <v>359</v>
      </c>
      <c r="E419" t="str">
        <f t="shared" si="6"/>
        <v>Andrzej@gmail.com</v>
      </c>
      <c r="F419" t="s">
        <v>120</v>
      </c>
      <c r="G419" t="s">
        <v>359</v>
      </c>
      <c r="H419">
        <v>1</v>
      </c>
      <c r="J419">
        <v>79.900000000000006</v>
      </c>
      <c r="K419" t="str">
        <f>IF(LEFT(Tabela2[[#This Row],[First Name (Shipping)]])="a","K","M")</f>
        <v>K</v>
      </c>
    </row>
    <row r="420" spans="1:11" x14ac:dyDescent="0.25">
      <c r="A420">
        <v>1262</v>
      </c>
      <c r="B420" t="s">
        <v>10</v>
      </c>
      <c r="C420" s="1">
        <v>42718.775694444441</v>
      </c>
      <c r="D420" t="s">
        <v>360</v>
      </c>
      <c r="E420" t="str">
        <f t="shared" si="6"/>
        <v>Oskar@gmail.com</v>
      </c>
      <c r="F420" t="s">
        <v>122</v>
      </c>
      <c r="G420" t="s">
        <v>360</v>
      </c>
      <c r="H420">
        <v>1</v>
      </c>
      <c r="J420">
        <v>79.900000000000006</v>
      </c>
      <c r="K420" t="str">
        <f>IF(LEFT(Tabela2[[#This Row],[First Name (Shipping)]])="a","K","M")</f>
        <v>M</v>
      </c>
    </row>
    <row r="421" spans="1:11" x14ac:dyDescent="0.25">
      <c r="A421">
        <v>1263</v>
      </c>
      <c r="B421" t="s">
        <v>10</v>
      </c>
      <c r="C421" s="1">
        <v>42718.783333333333</v>
      </c>
      <c r="D421" t="s">
        <v>361</v>
      </c>
      <c r="E421" t="str">
        <f t="shared" si="6"/>
        <v>Małgorzata@gmail.com</v>
      </c>
      <c r="F421" t="s">
        <v>21</v>
      </c>
      <c r="G421" t="s">
        <v>361</v>
      </c>
      <c r="H421">
        <v>1</v>
      </c>
      <c r="J421">
        <v>79.900000000000006</v>
      </c>
      <c r="K421" t="str">
        <f>IF(LEFT(Tabela2[[#This Row],[First Name (Shipping)]])="a","K","M")</f>
        <v>M</v>
      </c>
    </row>
    <row r="422" spans="1:11" x14ac:dyDescent="0.25">
      <c r="A422">
        <v>1264</v>
      </c>
      <c r="B422" t="s">
        <v>10</v>
      </c>
      <c r="C422" s="1">
        <v>42718.79583333333</v>
      </c>
      <c r="D422" t="s">
        <v>191</v>
      </c>
      <c r="E422" t="str">
        <f t="shared" si="6"/>
        <v>Michał@gmail.com</v>
      </c>
      <c r="F422" t="s">
        <v>23</v>
      </c>
      <c r="G422" t="s">
        <v>191</v>
      </c>
      <c r="H422">
        <v>1</v>
      </c>
      <c r="J422">
        <v>79.900000000000006</v>
      </c>
      <c r="K422" t="str">
        <f>IF(LEFT(Tabela2[[#This Row],[First Name (Shipping)]])="a","K","M")</f>
        <v>M</v>
      </c>
    </row>
    <row r="423" spans="1:11" x14ac:dyDescent="0.25">
      <c r="A423">
        <v>1265</v>
      </c>
      <c r="B423" t="s">
        <v>10</v>
      </c>
      <c r="C423" s="1">
        <v>42718.798611111109</v>
      </c>
      <c r="D423" t="s">
        <v>177</v>
      </c>
      <c r="E423" t="str">
        <f t="shared" si="6"/>
        <v>Ewelina@gmail.com</v>
      </c>
      <c r="F423" t="s">
        <v>25</v>
      </c>
      <c r="G423" t="s">
        <v>177</v>
      </c>
      <c r="H423">
        <v>1</v>
      </c>
      <c r="J423">
        <v>79.900000000000006</v>
      </c>
      <c r="K423" t="str">
        <f>IF(LEFT(Tabela2[[#This Row],[First Name (Shipping)]])="a","K","M")</f>
        <v>M</v>
      </c>
    </row>
    <row r="424" spans="1:11" x14ac:dyDescent="0.25">
      <c r="A424">
        <v>1266</v>
      </c>
      <c r="B424" t="s">
        <v>10</v>
      </c>
      <c r="C424" s="1">
        <v>42718.802083333336</v>
      </c>
      <c r="D424" t="s">
        <v>362</v>
      </c>
      <c r="E424" t="str">
        <f t="shared" si="6"/>
        <v>Agnieszka@gmail.com</v>
      </c>
      <c r="F424" t="s">
        <v>27</v>
      </c>
      <c r="G424" t="s">
        <v>362</v>
      </c>
      <c r="H424">
        <v>1</v>
      </c>
      <c r="J424">
        <v>79.900000000000006</v>
      </c>
      <c r="K424" t="str">
        <f>IF(LEFT(Tabela2[[#This Row],[First Name (Shipping)]])="a","K","M")</f>
        <v>K</v>
      </c>
    </row>
    <row r="425" spans="1:11" x14ac:dyDescent="0.25">
      <c r="A425">
        <v>1267</v>
      </c>
      <c r="B425" t="s">
        <v>10</v>
      </c>
      <c r="C425" s="1">
        <v>42718.804166666669</v>
      </c>
      <c r="D425" t="s">
        <v>188</v>
      </c>
      <c r="E425" t="str">
        <f t="shared" si="6"/>
        <v>Michał@gmail.com</v>
      </c>
      <c r="F425" t="s">
        <v>23</v>
      </c>
      <c r="G425" t="s">
        <v>188</v>
      </c>
      <c r="H425">
        <v>1</v>
      </c>
      <c r="J425">
        <v>79.900000000000006</v>
      </c>
      <c r="K425" t="str">
        <f>IF(LEFT(Tabela2[[#This Row],[First Name (Shipping)]])="a","K","M")</f>
        <v>M</v>
      </c>
    </row>
    <row r="426" spans="1:11" x14ac:dyDescent="0.25">
      <c r="A426">
        <v>1268</v>
      </c>
      <c r="B426" t="s">
        <v>15</v>
      </c>
      <c r="C426" s="1">
        <v>42718.825694444444</v>
      </c>
      <c r="D426" t="s">
        <v>363</v>
      </c>
      <c r="E426" t="str">
        <f t="shared" si="6"/>
        <v>Piotr@gmail.com</v>
      </c>
      <c r="F426" t="s">
        <v>30</v>
      </c>
      <c r="G426" t="s">
        <v>363</v>
      </c>
      <c r="H426">
        <v>1</v>
      </c>
      <c r="J426">
        <v>79.900000000000006</v>
      </c>
      <c r="K426" t="str">
        <f>IF(LEFT(Tabela2[[#This Row],[First Name (Shipping)]])="a","K","M")</f>
        <v>M</v>
      </c>
    </row>
    <row r="427" spans="1:11" x14ac:dyDescent="0.25">
      <c r="A427">
        <v>1269</v>
      </c>
      <c r="B427" t="s">
        <v>10</v>
      </c>
      <c r="C427" s="1">
        <v>42718.808333333334</v>
      </c>
      <c r="D427" t="s">
        <v>364</v>
      </c>
      <c r="E427" t="str">
        <f t="shared" si="6"/>
        <v>Jakub@gmail.com</v>
      </c>
      <c r="F427" t="s">
        <v>32</v>
      </c>
      <c r="G427" t="s">
        <v>364</v>
      </c>
      <c r="H427">
        <v>1</v>
      </c>
      <c r="J427">
        <v>79.900000000000006</v>
      </c>
      <c r="K427" t="str">
        <f>IF(LEFT(Tabela2[[#This Row],[First Name (Shipping)]])="a","K","M")</f>
        <v>M</v>
      </c>
    </row>
    <row r="428" spans="1:11" x14ac:dyDescent="0.25">
      <c r="A428">
        <v>1270</v>
      </c>
      <c r="B428" t="s">
        <v>10</v>
      </c>
      <c r="C428" s="1">
        <v>42718.809027777781</v>
      </c>
      <c r="D428" t="s">
        <v>365</v>
      </c>
      <c r="E428" t="str">
        <f t="shared" si="6"/>
        <v>Marta@gmail.com</v>
      </c>
      <c r="F428" t="s">
        <v>34</v>
      </c>
      <c r="G428" t="s">
        <v>365</v>
      </c>
      <c r="H428">
        <v>1</v>
      </c>
      <c r="J428">
        <v>79.900000000000006</v>
      </c>
      <c r="K428" t="str">
        <f>IF(LEFT(Tabela2[[#This Row],[First Name (Shipping)]])="a","K","M")</f>
        <v>M</v>
      </c>
    </row>
    <row r="429" spans="1:11" x14ac:dyDescent="0.25">
      <c r="A429">
        <v>1271</v>
      </c>
      <c r="B429" t="s">
        <v>10</v>
      </c>
      <c r="C429" s="1">
        <v>42718.811805555553</v>
      </c>
      <c r="D429" t="s">
        <v>226</v>
      </c>
      <c r="E429" t="str">
        <f t="shared" si="6"/>
        <v>Katarzyna@gmail.com</v>
      </c>
      <c r="F429" t="s">
        <v>36</v>
      </c>
      <c r="G429" t="s">
        <v>226</v>
      </c>
      <c r="H429">
        <v>1</v>
      </c>
      <c r="J429">
        <v>10.81</v>
      </c>
      <c r="K429" t="str">
        <f>IF(LEFT(Tabela2[[#This Row],[First Name (Shipping)]])="a","K","M")</f>
        <v>M</v>
      </c>
    </row>
    <row r="430" spans="1:11" x14ac:dyDescent="0.25">
      <c r="A430">
        <v>1272</v>
      </c>
      <c r="B430" t="s">
        <v>10</v>
      </c>
      <c r="C430" s="1">
        <v>42718.816666666666</v>
      </c>
      <c r="D430" t="s">
        <v>261</v>
      </c>
      <c r="E430" t="str">
        <f t="shared" si="6"/>
        <v>Agnieszka@gmail.com</v>
      </c>
      <c r="F430" t="s">
        <v>27</v>
      </c>
      <c r="G430" t="s">
        <v>261</v>
      </c>
      <c r="H430">
        <v>1</v>
      </c>
      <c r="J430">
        <v>10.81</v>
      </c>
      <c r="K430" t="str">
        <f>IF(LEFT(Tabela2[[#This Row],[First Name (Shipping)]])="a","K","M")</f>
        <v>K</v>
      </c>
    </row>
    <row r="431" spans="1:11" x14ac:dyDescent="0.25">
      <c r="A431">
        <v>1273</v>
      </c>
      <c r="B431" t="s">
        <v>15</v>
      </c>
      <c r="C431" s="1">
        <v>42718.824305555558</v>
      </c>
      <c r="D431" t="s">
        <v>366</v>
      </c>
      <c r="E431" t="str">
        <f t="shared" si="6"/>
        <v>Marcin@gmail.com</v>
      </c>
      <c r="F431" t="s">
        <v>39</v>
      </c>
      <c r="G431" t="s">
        <v>366</v>
      </c>
      <c r="H431">
        <v>1</v>
      </c>
      <c r="J431">
        <v>79.900000000000006</v>
      </c>
      <c r="K431" t="str">
        <f>IF(LEFT(Tabela2[[#This Row],[First Name (Shipping)]])="a","K","M")</f>
        <v>M</v>
      </c>
    </row>
    <row r="432" spans="1:11" x14ac:dyDescent="0.25">
      <c r="A432">
        <v>1274</v>
      </c>
      <c r="B432" t="s">
        <v>10</v>
      </c>
      <c r="C432" s="1">
        <v>42718.824305555558</v>
      </c>
      <c r="D432" t="s">
        <v>57</v>
      </c>
      <c r="E432" t="str">
        <f t="shared" si="6"/>
        <v>Agnieszka@gmail.com</v>
      </c>
      <c r="F432" t="s">
        <v>27</v>
      </c>
      <c r="G432" t="s">
        <v>57</v>
      </c>
      <c r="H432">
        <v>1</v>
      </c>
      <c r="J432">
        <v>79.900000000000006</v>
      </c>
      <c r="K432" t="str">
        <f>IF(LEFT(Tabela2[[#This Row],[First Name (Shipping)]])="a","K","M")</f>
        <v>K</v>
      </c>
    </row>
    <row r="433" spans="1:11" x14ac:dyDescent="0.25">
      <c r="A433">
        <v>1275</v>
      </c>
      <c r="B433" t="s">
        <v>10</v>
      </c>
      <c r="C433" s="1">
        <v>42718.824999999997</v>
      </c>
      <c r="D433" t="s">
        <v>134</v>
      </c>
      <c r="E433" t="str">
        <f t="shared" si="6"/>
        <v>Damian@gmail.com</v>
      </c>
      <c r="F433" t="s">
        <v>42</v>
      </c>
      <c r="G433" t="s">
        <v>134</v>
      </c>
      <c r="H433">
        <v>1</v>
      </c>
      <c r="J433">
        <v>79.900000000000006</v>
      </c>
      <c r="K433" t="str">
        <f>IF(LEFT(Tabela2[[#This Row],[First Name (Shipping)]])="a","K","M")</f>
        <v>M</v>
      </c>
    </row>
    <row r="434" spans="1:11" x14ac:dyDescent="0.25">
      <c r="A434">
        <v>1276</v>
      </c>
      <c r="B434" t="s">
        <v>10</v>
      </c>
      <c r="C434" s="1">
        <v>42718.82708333333</v>
      </c>
      <c r="D434" t="s">
        <v>121</v>
      </c>
      <c r="E434" t="str">
        <f t="shared" si="6"/>
        <v>Anna@gmail.com</v>
      </c>
      <c r="F434" t="s">
        <v>44</v>
      </c>
      <c r="G434" t="s">
        <v>121</v>
      </c>
      <c r="H434">
        <v>1</v>
      </c>
      <c r="J434">
        <v>79.900000000000006</v>
      </c>
      <c r="K434" t="str">
        <f>IF(LEFT(Tabela2[[#This Row],[First Name (Shipping)]])="a","K","M")</f>
        <v>K</v>
      </c>
    </row>
    <row r="435" spans="1:11" x14ac:dyDescent="0.25">
      <c r="A435">
        <v>1277</v>
      </c>
      <c r="B435" t="s">
        <v>10</v>
      </c>
      <c r="C435" s="1">
        <v>42718.82916666667</v>
      </c>
      <c r="D435" t="s">
        <v>345</v>
      </c>
      <c r="E435" t="str">
        <f t="shared" si="6"/>
        <v>Bartek@gmail.com</v>
      </c>
      <c r="F435" t="s">
        <v>46</v>
      </c>
      <c r="G435" t="s">
        <v>345</v>
      </c>
      <c r="H435">
        <v>1</v>
      </c>
      <c r="J435">
        <v>79.900000000000006</v>
      </c>
      <c r="K435" t="str">
        <f>IF(LEFT(Tabela2[[#This Row],[First Name (Shipping)]])="a","K","M")</f>
        <v>M</v>
      </c>
    </row>
    <row r="436" spans="1:11" x14ac:dyDescent="0.25">
      <c r="A436">
        <v>1278</v>
      </c>
      <c r="B436" t="s">
        <v>10</v>
      </c>
      <c r="C436" s="1">
        <v>42718.830555555556</v>
      </c>
      <c r="D436" t="s">
        <v>155</v>
      </c>
      <c r="E436" t="str">
        <f t="shared" si="6"/>
        <v>Małgorzata@gmail.com</v>
      </c>
      <c r="F436" t="s">
        <v>21</v>
      </c>
      <c r="G436" t="s">
        <v>155</v>
      </c>
      <c r="H436">
        <v>1</v>
      </c>
      <c r="J436">
        <v>79.900000000000006</v>
      </c>
      <c r="K436" t="str">
        <f>IF(LEFT(Tabela2[[#This Row],[First Name (Shipping)]])="a","K","M")</f>
        <v>M</v>
      </c>
    </row>
    <row r="437" spans="1:11" x14ac:dyDescent="0.25">
      <c r="A437">
        <v>1279</v>
      </c>
      <c r="B437" t="s">
        <v>10</v>
      </c>
      <c r="C437" s="1">
        <v>42718.909722222219</v>
      </c>
      <c r="D437" t="s">
        <v>273</v>
      </c>
      <c r="E437" t="str">
        <f t="shared" si="6"/>
        <v>Małgorzata@gmail.com</v>
      </c>
      <c r="F437" t="s">
        <v>21</v>
      </c>
      <c r="G437" t="s">
        <v>273</v>
      </c>
      <c r="H437">
        <v>1</v>
      </c>
      <c r="J437">
        <v>79.900000000000006</v>
      </c>
      <c r="K437" t="str">
        <f>IF(LEFT(Tabela2[[#This Row],[First Name (Shipping)]])="a","K","M")</f>
        <v>M</v>
      </c>
    </row>
    <row r="438" spans="1:11" x14ac:dyDescent="0.25">
      <c r="A438">
        <v>1280</v>
      </c>
      <c r="B438" t="s">
        <v>10</v>
      </c>
      <c r="C438" s="1">
        <v>42718.839583333334</v>
      </c>
      <c r="D438" t="s">
        <v>229</v>
      </c>
      <c r="E438" t="str">
        <f t="shared" si="6"/>
        <v>Karolina@gmail.com</v>
      </c>
      <c r="F438" t="s">
        <v>50</v>
      </c>
      <c r="G438" t="s">
        <v>229</v>
      </c>
      <c r="H438">
        <v>1</v>
      </c>
      <c r="J438">
        <v>10.81</v>
      </c>
      <c r="K438" t="str">
        <f>IF(LEFT(Tabela2[[#This Row],[First Name (Shipping)]])="a","K","M")</f>
        <v>M</v>
      </c>
    </row>
    <row r="439" spans="1:11" x14ac:dyDescent="0.25">
      <c r="A439">
        <v>1281</v>
      </c>
      <c r="B439" t="s">
        <v>10</v>
      </c>
      <c r="C439" s="1">
        <v>42718.852083333331</v>
      </c>
      <c r="D439" t="s">
        <v>190</v>
      </c>
      <c r="E439" t="str">
        <f t="shared" si="6"/>
        <v>Anna@gmail.com</v>
      </c>
      <c r="F439" t="s">
        <v>44</v>
      </c>
      <c r="G439" t="s">
        <v>190</v>
      </c>
      <c r="H439">
        <v>1</v>
      </c>
      <c r="J439">
        <v>79.900000000000006</v>
      </c>
      <c r="K439" t="str">
        <f>IF(LEFT(Tabela2[[#This Row],[First Name (Shipping)]])="a","K","M")</f>
        <v>K</v>
      </c>
    </row>
    <row r="440" spans="1:11" x14ac:dyDescent="0.25">
      <c r="A440">
        <v>1282</v>
      </c>
      <c r="B440" t="s">
        <v>10</v>
      </c>
      <c r="C440" s="1">
        <v>42718.852083333331</v>
      </c>
      <c r="D440" t="s">
        <v>161</v>
      </c>
      <c r="E440" t="str">
        <f t="shared" si="6"/>
        <v>Joanna@gmail.com</v>
      </c>
      <c r="F440" t="s">
        <v>53</v>
      </c>
      <c r="G440" t="s">
        <v>161</v>
      </c>
      <c r="H440">
        <v>1</v>
      </c>
      <c r="J440">
        <v>10.81</v>
      </c>
      <c r="K440" t="str">
        <f>IF(LEFT(Tabela2[[#This Row],[First Name (Shipping)]])="a","K","M")</f>
        <v>M</v>
      </c>
    </row>
    <row r="441" spans="1:11" x14ac:dyDescent="0.25">
      <c r="A441">
        <v>1283</v>
      </c>
      <c r="B441" t="s">
        <v>10</v>
      </c>
      <c r="C441" s="1">
        <v>42718.853472222225</v>
      </c>
      <c r="D441" t="s">
        <v>255</v>
      </c>
      <c r="E441" t="str">
        <f t="shared" si="6"/>
        <v>JUSTYNA@gmail.com</v>
      </c>
      <c r="F441" t="s">
        <v>55</v>
      </c>
      <c r="G441" t="s">
        <v>255</v>
      </c>
      <c r="H441">
        <v>1</v>
      </c>
      <c r="J441">
        <v>10.81</v>
      </c>
      <c r="K441" t="str">
        <f>IF(LEFT(Tabela2[[#This Row],[First Name (Shipping)]])="a","K","M")</f>
        <v>M</v>
      </c>
    </row>
    <row r="442" spans="1:11" x14ac:dyDescent="0.25">
      <c r="A442">
        <v>1284</v>
      </c>
      <c r="B442" t="s">
        <v>10</v>
      </c>
      <c r="C442" s="1">
        <v>42718.853472222225</v>
      </c>
      <c r="D442" t="s">
        <v>213</v>
      </c>
      <c r="E442" t="str">
        <f t="shared" si="6"/>
        <v>Agnieszka@gmail.com</v>
      </c>
      <c r="F442" t="s">
        <v>27</v>
      </c>
      <c r="G442" t="s">
        <v>213</v>
      </c>
      <c r="H442">
        <v>1</v>
      </c>
      <c r="J442">
        <v>79.900000000000006</v>
      </c>
      <c r="K442" t="str">
        <f>IF(LEFT(Tabela2[[#This Row],[First Name (Shipping)]])="a","K","M")</f>
        <v>K</v>
      </c>
    </row>
    <row r="443" spans="1:11" x14ac:dyDescent="0.25">
      <c r="A443">
        <v>1285</v>
      </c>
      <c r="B443" t="s">
        <v>10</v>
      </c>
      <c r="C443" s="1">
        <v>42718.854166666664</v>
      </c>
      <c r="D443" t="s">
        <v>367</v>
      </c>
      <c r="E443" t="str">
        <f t="shared" si="6"/>
        <v>Joanna@gmail.com</v>
      </c>
      <c r="F443" t="s">
        <v>53</v>
      </c>
      <c r="G443" t="s">
        <v>367</v>
      </c>
      <c r="H443">
        <v>1</v>
      </c>
      <c r="J443">
        <v>79.900000000000006</v>
      </c>
      <c r="K443" t="str">
        <f>IF(LEFT(Tabela2[[#This Row],[First Name (Shipping)]])="a","K","M")</f>
        <v>M</v>
      </c>
    </row>
    <row r="444" spans="1:11" x14ac:dyDescent="0.25">
      <c r="A444">
        <v>1286</v>
      </c>
      <c r="B444" t="s">
        <v>10</v>
      </c>
      <c r="C444" s="1">
        <v>42718.854166666664</v>
      </c>
      <c r="D444" t="s">
        <v>41</v>
      </c>
      <c r="E444" t="str">
        <f t="shared" si="6"/>
        <v>KATARZYNA@gmail.com</v>
      </c>
      <c r="F444" t="s">
        <v>58</v>
      </c>
      <c r="G444" t="s">
        <v>41</v>
      </c>
      <c r="H444">
        <v>1</v>
      </c>
      <c r="J444">
        <v>79.900000000000006</v>
      </c>
      <c r="K444" t="str">
        <f>IF(LEFT(Tabela2[[#This Row],[First Name (Shipping)]])="a","K","M")</f>
        <v>M</v>
      </c>
    </row>
    <row r="445" spans="1:11" x14ac:dyDescent="0.25">
      <c r="A445">
        <v>1287</v>
      </c>
      <c r="B445" t="s">
        <v>10</v>
      </c>
      <c r="C445" s="1">
        <v>42718.855555555558</v>
      </c>
      <c r="D445" t="s">
        <v>283</v>
      </c>
      <c r="E445" t="str">
        <f t="shared" si="6"/>
        <v>Magdalena@gmail.com</v>
      </c>
      <c r="F445" t="s">
        <v>60</v>
      </c>
      <c r="G445" t="s">
        <v>283</v>
      </c>
      <c r="H445">
        <v>1</v>
      </c>
      <c r="J445">
        <v>79.900000000000006</v>
      </c>
      <c r="K445" t="str">
        <f>IF(LEFT(Tabela2[[#This Row],[First Name (Shipping)]])="a","K","M")</f>
        <v>M</v>
      </c>
    </row>
    <row r="446" spans="1:11" x14ac:dyDescent="0.25">
      <c r="A446">
        <v>1288</v>
      </c>
      <c r="B446" t="s">
        <v>10</v>
      </c>
      <c r="C446" s="1">
        <v>42718.863888888889</v>
      </c>
      <c r="D446" t="s">
        <v>97</v>
      </c>
      <c r="E446" t="str">
        <f t="shared" si="6"/>
        <v>Paulina@gmail.com</v>
      </c>
      <c r="F446" t="s">
        <v>62</v>
      </c>
      <c r="G446" t="s">
        <v>97</v>
      </c>
      <c r="H446">
        <v>1</v>
      </c>
      <c r="J446">
        <v>79.900000000000006</v>
      </c>
      <c r="K446" t="str">
        <f>IF(LEFT(Tabela2[[#This Row],[First Name (Shipping)]])="a","K","M")</f>
        <v>M</v>
      </c>
    </row>
    <row r="447" spans="1:11" x14ac:dyDescent="0.25">
      <c r="A447">
        <v>1289</v>
      </c>
      <c r="B447" t="s">
        <v>15</v>
      </c>
      <c r="C447" s="1">
        <v>42718.909722222219</v>
      </c>
      <c r="D447" t="s">
        <v>124</v>
      </c>
      <c r="E447" t="str">
        <f t="shared" si="6"/>
        <v>Grzegorz@gmail.com</v>
      </c>
      <c r="F447" t="s">
        <v>64</v>
      </c>
      <c r="G447" t="s">
        <v>124</v>
      </c>
      <c r="H447">
        <v>1</v>
      </c>
      <c r="J447">
        <v>10.81</v>
      </c>
      <c r="K447" t="str">
        <f>IF(LEFT(Tabela2[[#This Row],[First Name (Shipping)]])="a","K","M")</f>
        <v>M</v>
      </c>
    </row>
    <row r="448" spans="1:11" x14ac:dyDescent="0.25">
      <c r="A448">
        <v>1290</v>
      </c>
      <c r="B448" t="s">
        <v>10</v>
      </c>
      <c r="C448" s="1">
        <v>42718.865972222222</v>
      </c>
      <c r="D448" t="s">
        <v>124</v>
      </c>
      <c r="E448" t="str">
        <f t="shared" si="6"/>
        <v>Katarzyna@gmail.com</v>
      </c>
      <c r="F448" t="s">
        <v>36</v>
      </c>
      <c r="G448" t="s">
        <v>124</v>
      </c>
      <c r="H448">
        <v>1</v>
      </c>
      <c r="J448">
        <v>10.81</v>
      </c>
      <c r="K448" t="str">
        <f>IF(LEFT(Tabela2[[#This Row],[First Name (Shipping)]])="a","K","M")</f>
        <v>M</v>
      </c>
    </row>
    <row r="449" spans="1:11" x14ac:dyDescent="0.25">
      <c r="A449">
        <v>1291</v>
      </c>
      <c r="B449" t="s">
        <v>10</v>
      </c>
      <c r="C449" s="1">
        <v>42718.869444444441</v>
      </c>
      <c r="D449" t="s">
        <v>368</v>
      </c>
      <c r="E449" t="str">
        <f t="shared" si="6"/>
        <v>Joanna@gmail.com</v>
      </c>
      <c r="F449" t="s">
        <v>53</v>
      </c>
      <c r="G449" t="s">
        <v>368</v>
      </c>
      <c r="H449">
        <v>1</v>
      </c>
      <c r="J449">
        <v>79.900000000000006</v>
      </c>
      <c r="K449" t="str">
        <f>IF(LEFT(Tabela2[[#This Row],[First Name (Shipping)]])="a","K","M")</f>
        <v>M</v>
      </c>
    </row>
    <row r="450" spans="1:11" x14ac:dyDescent="0.25">
      <c r="A450">
        <v>1292</v>
      </c>
      <c r="B450" t="s">
        <v>10</v>
      </c>
      <c r="C450" s="1">
        <v>42718.868055555555</v>
      </c>
      <c r="D450" t="s">
        <v>369</v>
      </c>
      <c r="E450" t="str">
        <f t="shared" ref="E450:E513" si="7">F450&amp;"@gmail.com"</f>
        <v>Joanna@gmail.com</v>
      </c>
      <c r="F450" t="s">
        <v>53</v>
      </c>
      <c r="G450" t="s">
        <v>369</v>
      </c>
      <c r="H450">
        <v>1</v>
      </c>
      <c r="J450">
        <v>79.900000000000006</v>
      </c>
      <c r="K450" t="str">
        <f>IF(LEFT(Tabela2[[#This Row],[First Name (Shipping)]])="a","K","M")</f>
        <v>M</v>
      </c>
    </row>
    <row r="451" spans="1:11" x14ac:dyDescent="0.25">
      <c r="A451">
        <v>1293</v>
      </c>
      <c r="B451" t="s">
        <v>10</v>
      </c>
      <c r="C451" s="1">
        <v>42718.869444444441</v>
      </c>
      <c r="D451" t="s">
        <v>262</v>
      </c>
      <c r="E451" t="str">
        <f t="shared" si="7"/>
        <v>Adam@gmail.com</v>
      </c>
      <c r="F451" t="s">
        <v>67</v>
      </c>
      <c r="G451" t="s">
        <v>262</v>
      </c>
      <c r="H451">
        <v>1</v>
      </c>
      <c r="J451">
        <v>10.81</v>
      </c>
      <c r="K451" t="str">
        <f>IF(LEFT(Tabela2[[#This Row],[First Name (Shipping)]])="a","K","M")</f>
        <v>K</v>
      </c>
    </row>
    <row r="452" spans="1:11" x14ac:dyDescent="0.25">
      <c r="A452">
        <v>1294</v>
      </c>
      <c r="B452" t="s">
        <v>10</v>
      </c>
      <c r="C452" s="1">
        <v>42718.873611111114</v>
      </c>
      <c r="D452" t="s">
        <v>370</v>
      </c>
      <c r="E452" t="str">
        <f t="shared" si="7"/>
        <v>Iwona@gmail.com</v>
      </c>
      <c r="F452" t="s">
        <v>69</v>
      </c>
      <c r="G452" t="s">
        <v>370</v>
      </c>
      <c r="H452">
        <v>1</v>
      </c>
      <c r="J452">
        <v>79.900000000000006</v>
      </c>
      <c r="K452" t="str">
        <f>IF(LEFT(Tabela2[[#This Row],[First Name (Shipping)]])="a","K","M")</f>
        <v>M</v>
      </c>
    </row>
    <row r="453" spans="1:11" x14ac:dyDescent="0.25">
      <c r="A453">
        <v>1295</v>
      </c>
      <c r="B453" t="s">
        <v>10</v>
      </c>
      <c r="C453" s="1">
        <v>42718.87777777778</v>
      </c>
      <c r="D453" t="s">
        <v>268</v>
      </c>
      <c r="E453" t="str">
        <f t="shared" si="7"/>
        <v>Robert@gmail.com</v>
      </c>
      <c r="F453" t="s">
        <v>71</v>
      </c>
      <c r="G453" t="s">
        <v>268</v>
      </c>
      <c r="H453">
        <v>1</v>
      </c>
      <c r="J453">
        <v>10.81</v>
      </c>
      <c r="K453" t="str">
        <f>IF(LEFT(Tabela2[[#This Row],[First Name (Shipping)]])="a","K","M")</f>
        <v>M</v>
      </c>
    </row>
    <row r="454" spans="1:11" x14ac:dyDescent="0.25">
      <c r="A454">
        <v>1296</v>
      </c>
      <c r="B454" t="s">
        <v>10</v>
      </c>
      <c r="C454" s="1">
        <v>42718.879861111112</v>
      </c>
      <c r="D454" t="s">
        <v>363</v>
      </c>
      <c r="E454" t="str">
        <f t="shared" si="7"/>
        <v>Robert@gmail.com</v>
      </c>
      <c r="F454" t="s">
        <v>71</v>
      </c>
      <c r="G454" t="s">
        <v>363</v>
      </c>
      <c r="H454">
        <v>1</v>
      </c>
      <c r="J454">
        <v>79.900000000000006</v>
      </c>
      <c r="K454" t="str">
        <f>IF(LEFT(Tabela2[[#This Row],[First Name (Shipping)]])="a","K","M")</f>
        <v>M</v>
      </c>
    </row>
    <row r="455" spans="1:11" x14ac:dyDescent="0.25">
      <c r="A455">
        <v>1297</v>
      </c>
      <c r="B455" t="s">
        <v>10</v>
      </c>
      <c r="C455" s="1">
        <v>42718.880555555559</v>
      </c>
      <c r="D455" t="s">
        <v>371</v>
      </c>
      <c r="E455" t="str">
        <f t="shared" si="7"/>
        <v>Monika@gmail.com</v>
      </c>
      <c r="F455" t="s">
        <v>74</v>
      </c>
      <c r="G455" t="s">
        <v>371</v>
      </c>
      <c r="H455">
        <v>1</v>
      </c>
      <c r="J455">
        <v>79.900000000000006</v>
      </c>
      <c r="K455" t="str">
        <f>IF(LEFT(Tabela2[[#This Row],[First Name (Shipping)]])="a","K","M")</f>
        <v>M</v>
      </c>
    </row>
    <row r="456" spans="1:11" x14ac:dyDescent="0.25">
      <c r="A456">
        <v>1298</v>
      </c>
      <c r="B456" t="s">
        <v>10</v>
      </c>
      <c r="C456" s="1">
        <v>42718.883333333331</v>
      </c>
      <c r="D456" t="s">
        <v>372</v>
      </c>
      <c r="E456" t="str">
        <f t="shared" si="7"/>
        <v>Anna@gmail.com</v>
      </c>
      <c r="F456" t="s">
        <v>44</v>
      </c>
      <c r="G456" t="s">
        <v>372</v>
      </c>
      <c r="H456">
        <v>1</v>
      </c>
      <c r="J456">
        <v>79.900000000000006</v>
      </c>
      <c r="K456" t="str">
        <f>IF(LEFT(Tabela2[[#This Row],[First Name (Shipping)]])="a","K","M")</f>
        <v>K</v>
      </c>
    </row>
    <row r="457" spans="1:11" x14ac:dyDescent="0.25">
      <c r="A457">
        <v>1299</v>
      </c>
      <c r="B457" t="s">
        <v>10</v>
      </c>
      <c r="C457" s="1">
        <v>42718.887499999997</v>
      </c>
      <c r="D457" t="s">
        <v>165</v>
      </c>
      <c r="E457" t="str">
        <f t="shared" si="7"/>
        <v>Joanna@gmail.com</v>
      </c>
      <c r="F457" t="s">
        <v>53</v>
      </c>
      <c r="G457" t="s">
        <v>165</v>
      </c>
      <c r="H457">
        <v>1</v>
      </c>
      <c r="J457">
        <v>10.81</v>
      </c>
      <c r="K457" t="str">
        <f>IF(LEFT(Tabela2[[#This Row],[First Name (Shipping)]])="a","K","M")</f>
        <v>M</v>
      </c>
    </row>
    <row r="458" spans="1:11" x14ac:dyDescent="0.25">
      <c r="A458">
        <v>1300</v>
      </c>
      <c r="B458" t="s">
        <v>10</v>
      </c>
      <c r="C458" s="1">
        <v>42718.887499999997</v>
      </c>
      <c r="D458" t="s">
        <v>373</v>
      </c>
      <c r="E458" t="str">
        <f t="shared" si="7"/>
        <v>Emil@gmail.com</v>
      </c>
      <c r="F458" t="s">
        <v>78</v>
      </c>
      <c r="G458" t="s">
        <v>373</v>
      </c>
      <c r="H458">
        <v>1</v>
      </c>
      <c r="J458">
        <v>79.900000000000006</v>
      </c>
      <c r="K458" t="str">
        <f>IF(LEFT(Tabela2[[#This Row],[First Name (Shipping)]])="a","K","M")</f>
        <v>M</v>
      </c>
    </row>
    <row r="459" spans="1:11" x14ac:dyDescent="0.25">
      <c r="A459">
        <v>1301</v>
      </c>
      <c r="B459" t="s">
        <v>10</v>
      </c>
      <c r="C459" s="1">
        <v>42718.890277777777</v>
      </c>
      <c r="D459" t="s">
        <v>374</v>
      </c>
      <c r="E459" t="str">
        <f t="shared" si="7"/>
        <v>Kamil@gmail.com</v>
      </c>
      <c r="F459" t="s">
        <v>80</v>
      </c>
      <c r="G459" t="s">
        <v>374</v>
      </c>
      <c r="H459">
        <v>1</v>
      </c>
      <c r="J459">
        <v>79.900000000000006</v>
      </c>
      <c r="K459" t="str">
        <f>IF(LEFT(Tabela2[[#This Row],[First Name (Shipping)]])="a","K","M")</f>
        <v>M</v>
      </c>
    </row>
    <row r="460" spans="1:11" x14ac:dyDescent="0.25">
      <c r="A460">
        <v>1302</v>
      </c>
      <c r="B460" t="s">
        <v>10</v>
      </c>
      <c r="C460" s="1">
        <v>42718.897916666669</v>
      </c>
      <c r="D460" t="s">
        <v>375</v>
      </c>
      <c r="E460" t="str">
        <f t="shared" si="7"/>
        <v>Katarzyna@gmail.com</v>
      </c>
      <c r="F460" t="s">
        <v>36</v>
      </c>
      <c r="G460" t="s">
        <v>375</v>
      </c>
      <c r="H460">
        <v>1</v>
      </c>
      <c r="J460">
        <v>79.900000000000006</v>
      </c>
      <c r="K460" t="str">
        <f>IF(LEFT(Tabela2[[#This Row],[First Name (Shipping)]])="a","K","M")</f>
        <v>M</v>
      </c>
    </row>
    <row r="461" spans="1:11" x14ac:dyDescent="0.25">
      <c r="A461">
        <v>1303</v>
      </c>
      <c r="B461" t="s">
        <v>10</v>
      </c>
      <c r="C461" s="1">
        <v>42718.9</v>
      </c>
      <c r="D461" t="s">
        <v>188</v>
      </c>
      <c r="E461" t="str">
        <f t="shared" si="7"/>
        <v>Katarzyna@gmail.com</v>
      </c>
      <c r="F461" t="s">
        <v>36</v>
      </c>
      <c r="G461" t="s">
        <v>188</v>
      </c>
      <c r="H461">
        <v>1</v>
      </c>
      <c r="J461">
        <v>79.900000000000006</v>
      </c>
      <c r="K461" t="str">
        <f>IF(LEFT(Tabela2[[#This Row],[First Name (Shipping)]])="a","K","M")</f>
        <v>M</v>
      </c>
    </row>
    <row r="462" spans="1:11" x14ac:dyDescent="0.25">
      <c r="A462">
        <v>1304</v>
      </c>
      <c r="B462" t="s">
        <v>10</v>
      </c>
      <c r="C462" s="1">
        <v>42718.904166666667</v>
      </c>
      <c r="D462" t="s">
        <v>376</v>
      </c>
      <c r="E462" t="str">
        <f t="shared" si="7"/>
        <v>Emilia@gmail.com</v>
      </c>
      <c r="F462" t="s">
        <v>84</v>
      </c>
      <c r="G462" t="s">
        <v>376</v>
      </c>
      <c r="H462">
        <v>1</v>
      </c>
      <c r="J462">
        <v>79.900000000000006</v>
      </c>
      <c r="K462" t="str">
        <f>IF(LEFT(Tabela2[[#This Row],[First Name (Shipping)]])="a","K","M")</f>
        <v>M</v>
      </c>
    </row>
    <row r="463" spans="1:11" x14ac:dyDescent="0.25">
      <c r="A463">
        <v>1305</v>
      </c>
      <c r="B463" t="s">
        <v>10</v>
      </c>
      <c r="C463" s="1">
        <v>42718.906944444447</v>
      </c>
      <c r="D463" t="s">
        <v>163</v>
      </c>
      <c r="E463" t="str">
        <f t="shared" si="7"/>
        <v>Karolina@gmail.com</v>
      </c>
      <c r="F463" t="s">
        <v>50</v>
      </c>
      <c r="G463" t="s">
        <v>163</v>
      </c>
      <c r="H463">
        <v>1</v>
      </c>
      <c r="J463">
        <v>10.81</v>
      </c>
      <c r="K463" t="str">
        <f>IF(LEFT(Tabela2[[#This Row],[First Name (Shipping)]])="a","K","M")</f>
        <v>M</v>
      </c>
    </row>
    <row r="464" spans="1:11" x14ac:dyDescent="0.25">
      <c r="A464">
        <v>1306</v>
      </c>
      <c r="B464" t="s">
        <v>10</v>
      </c>
      <c r="C464" s="1">
        <v>42718.913888888892</v>
      </c>
      <c r="D464" t="s">
        <v>377</v>
      </c>
      <c r="E464" t="str">
        <f t="shared" si="7"/>
        <v>Rafał@gmail.com</v>
      </c>
      <c r="F464" t="s">
        <v>87</v>
      </c>
      <c r="G464" t="s">
        <v>377</v>
      </c>
      <c r="H464">
        <v>1</v>
      </c>
      <c r="J464">
        <v>79.900000000000006</v>
      </c>
      <c r="K464" t="str">
        <f>IF(LEFT(Tabela2[[#This Row],[First Name (Shipping)]])="a","K","M")</f>
        <v>M</v>
      </c>
    </row>
    <row r="465" spans="1:11" x14ac:dyDescent="0.25">
      <c r="A465">
        <v>1307</v>
      </c>
      <c r="B465" t="s">
        <v>10</v>
      </c>
      <c r="C465" s="1">
        <v>42718.918055555558</v>
      </c>
      <c r="D465" t="s">
        <v>378</v>
      </c>
      <c r="E465" t="str">
        <f t="shared" si="7"/>
        <v>Irena@gmail.com</v>
      </c>
      <c r="F465" t="s">
        <v>89</v>
      </c>
      <c r="G465" t="s">
        <v>378</v>
      </c>
      <c r="H465">
        <v>1</v>
      </c>
      <c r="J465">
        <v>79.900000000000006</v>
      </c>
      <c r="K465" t="str">
        <f>IF(LEFT(Tabela2[[#This Row],[First Name (Shipping)]])="a","K","M")</f>
        <v>M</v>
      </c>
    </row>
    <row r="466" spans="1:11" x14ac:dyDescent="0.25">
      <c r="A466">
        <v>1308</v>
      </c>
      <c r="B466" t="s">
        <v>10</v>
      </c>
      <c r="C466" s="1">
        <v>42718.92291666667</v>
      </c>
      <c r="D466" t="s">
        <v>279</v>
      </c>
      <c r="E466" t="str">
        <f t="shared" si="7"/>
        <v>Konrad@gmail.com</v>
      </c>
      <c r="F466" t="s">
        <v>90</v>
      </c>
      <c r="G466" t="s">
        <v>279</v>
      </c>
      <c r="H466">
        <v>1</v>
      </c>
      <c r="J466">
        <v>10.81</v>
      </c>
      <c r="K466" t="str">
        <f>IF(LEFT(Tabela2[[#This Row],[First Name (Shipping)]])="a","K","M")</f>
        <v>M</v>
      </c>
    </row>
    <row r="467" spans="1:11" x14ac:dyDescent="0.25">
      <c r="A467">
        <v>1309</v>
      </c>
      <c r="B467" t="s">
        <v>10</v>
      </c>
      <c r="C467" s="1">
        <v>42718.928472222222</v>
      </c>
      <c r="D467" t="s">
        <v>200</v>
      </c>
      <c r="E467" t="str">
        <f t="shared" si="7"/>
        <v>Paulina@gmail.com</v>
      </c>
      <c r="F467" t="s">
        <v>62</v>
      </c>
      <c r="G467" t="s">
        <v>200</v>
      </c>
      <c r="H467">
        <v>1</v>
      </c>
      <c r="J467">
        <v>79.900000000000006</v>
      </c>
      <c r="K467" t="str">
        <f>IF(LEFT(Tabela2[[#This Row],[First Name (Shipping)]])="a","K","M")</f>
        <v>M</v>
      </c>
    </row>
    <row r="468" spans="1:11" x14ac:dyDescent="0.25">
      <c r="A468">
        <v>1310</v>
      </c>
      <c r="B468" t="s">
        <v>10</v>
      </c>
      <c r="C468" s="1">
        <v>42718.928472222222</v>
      </c>
      <c r="D468" t="s">
        <v>195</v>
      </c>
      <c r="E468" t="str">
        <f t="shared" si="7"/>
        <v>Krzysztof@gmail.com</v>
      </c>
      <c r="F468" t="s">
        <v>93</v>
      </c>
      <c r="G468" t="s">
        <v>195</v>
      </c>
      <c r="H468">
        <v>1</v>
      </c>
      <c r="J468">
        <v>10.81</v>
      </c>
      <c r="K468" t="str">
        <f>IF(LEFT(Tabela2[[#This Row],[First Name (Shipping)]])="a","K","M")</f>
        <v>M</v>
      </c>
    </row>
    <row r="469" spans="1:11" x14ac:dyDescent="0.25">
      <c r="A469">
        <v>1311</v>
      </c>
      <c r="B469" t="s">
        <v>10</v>
      </c>
      <c r="C469" s="1">
        <v>42718.934027777781</v>
      </c>
      <c r="D469" t="s">
        <v>73</v>
      </c>
      <c r="E469" t="str">
        <f t="shared" si="7"/>
        <v>Małgorzata@gmail.com</v>
      </c>
      <c r="F469" t="s">
        <v>21</v>
      </c>
      <c r="G469" t="s">
        <v>73</v>
      </c>
      <c r="H469">
        <v>1</v>
      </c>
      <c r="J469">
        <v>10.81</v>
      </c>
      <c r="K469" t="str">
        <f>IF(LEFT(Tabela2[[#This Row],[First Name (Shipping)]])="a","K","M")</f>
        <v>M</v>
      </c>
    </row>
    <row r="470" spans="1:11" x14ac:dyDescent="0.25">
      <c r="A470">
        <v>1312</v>
      </c>
      <c r="B470" t="s">
        <v>10</v>
      </c>
      <c r="C470" s="1">
        <v>42718.993750000001</v>
      </c>
      <c r="D470" t="s">
        <v>107</v>
      </c>
      <c r="E470" t="str">
        <f t="shared" si="7"/>
        <v>Paulina@gmail.com</v>
      </c>
      <c r="F470" t="s">
        <v>62</v>
      </c>
      <c r="G470" t="s">
        <v>107</v>
      </c>
      <c r="H470">
        <v>1</v>
      </c>
      <c r="J470">
        <v>79.900000000000006</v>
      </c>
      <c r="K470" t="str">
        <f>IF(LEFT(Tabela2[[#This Row],[First Name (Shipping)]])="a","K","M")</f>
        <v>M</v>
      </c>
    </row>
    <row r="471" spans="1:11" x14ac:dyDescent="0.25">
      <c r="A471">
        <v>1313</v>
      </c>
      <c r="B471" t="s">
        <v>10</v>
      </c>
      <c r="C471" s="1">
        <v>42718.94027777778</v>
      </c>
      <c r="D471" t="s">
        <v>379</v>
      </c>
      <c r="E471" t="str">
        <f t="shared" si="7"/>
        <v>Katarzyna@gmail.com</v>
      </c>
      <c r="F471" t="s">
        <v>36</v>
      </c>
      <c r="G471" t="s">
        <v>379</v>
      </c>
      <c r="H471">
        <v>1</v>
      </c>
      <c r="J471">
        <v>79.900000000000006</v>
      </c>
      <c r="K471" t="str">
        <f>IF(LEFT(Tabela2[[#This Row],[First Name (Shipping)]])="a","K","M")</f>
        <v>M</v>
      </c>
    </row>
    <row r="472" spans="1:11" x14ac:dyDescent="0.25">
      <c r="A472">
        <v>1314</v>
      </c>
      <c r="B472" t="s">
        <v>10</v>
      </c>
      <c r="C472" s="1">
        <v>42718.945138888892</v>
      </c>
      <c r="D472" t="s">
        <v>380</v>
      </c>
      <c r="E472" t="str">
        <f t="shared" si="7"/>
        <v>Anna@gmail.com</v>
      </c>
      <c r="F472" t="s">
        <v>44</v>
      </c>
      <c r="G472" t="s">
        <v>380</v>
      </c>
      <c r="H472">
        <v>1</v>
      </c>
      <c r="J472">
        <v>79.900000000000006</v>
      </c>
      <c r="K472" t="str">
        <f>IF(LEFT(Tabela2[[#This Row],[First Name (Shipping)]])="a","K","M")</f>
        <v>K</v>
      </c>
    </row>
    <row r="473" spans="1:11" x14ac:dyDescent="0.25">
      <c r="A473">
        <v>1315</v>
      </c>
      <c r="B473" t="s">
        <v>10</v>
      </c>
      <c r="C473" s="1">
        <v>42718.944444444445</v>
      </c>
      <c r="D473" t="s">
        <v>209</v>
      </c>
      <c r="E473" t="str">
        <f t="shared" si="7"/>
        <v>Dawid@gmail.com</v>
      </c>
      <c r="F473" t="s">
        <v>98</v>
      </c>
      <c r="G473" t="s">
        <v>209</v>
      </c>
      <c r="H473">
        <v>1</v>
      </c>
      <c r="J473">
        <v>79.900000000000006</v>
      </c>
      <c r="K473" t="str">
        <f>IF(LEFT(Tabela2[[#This Row],[First Name (Shipping)]])="a","K","M")</f>
        <v>M</v>
      </c>
    </row>
    <row r="474" spans="1:11" x14ac:dyDescent="0.25">
      <c r="A474">
        <v>1316</v>
      </c>
      <c r="B474" t="s">
        <v>10</v>
      </c>
      <c r="C474" s="1">
        <v>42718.943749999999</v>
      </c>
      <c r="D474" t="s">
        <v>381</v>
      </c>
      <c r="E474" t="str">
        <f t="shared" si="7"/>
        <v>Rafal@gmail.com</v>
      </c>
      <c r="F474" t="s">
        <v>100</v>
      </c>
      <c r="G474" t="s">
        <v>381</v>
      </c>
      <c r="H474">
        <v>1</v>
      </c>
      <c r="J474">
        <v>79.900000000000006</v>
      </c>
      <c r="K474" t="str">
        <f>IF(LEFT(Tabela2[[#This Row],[First Name (Shipping)]])="a","K","M")</f>
        <v>M</v>
      </c>
    </row>
    <row r="475" spans="1:11" x14ac:dyDescent="0.25">
      <c r="A475">
        <v>1317</v>
      </c>
      <c r="B475" t="s">
        <v>10</v>
      </c>
      <c r="C475" s="1">
        <v>42718.944444444445</v>
      </c>
      <c r="D475" t="s">
        <v>382</v>
      </c>
      <c r="E475" t="str">
        <f t="shared" si="7"/>
        <v>Sylwia@gmail.com</v>
      </c>
      <c r="F475" t="s">
        <v>102</v>
      </c>
      <c r="G475" t="s">
        <v>382</v>
      </c>
      <c r="H475">
        <v>1</v>
      </c>
      <c r="J475">
        <v>79.900000000000006</v>
      </c>
      <c r="K475" t="str">
        <f>IF(LEFT(Tabela2[[#This Row],[First Name (Shipping)]])="a","K","M")</f>
        <v>M</v>
      </c>
    </row>
    <row r="476" spans="1:11" x14ac:dyDescent="0.25">
      <c r="A476">
        <v>1318</v>
      </c>
      <c r="B476" t="s">
        <v>10</v>
      </c>
      <c r="C476" s="1">
        <v>42718.970833333333</v>
      </c>
      <c r="D476" t="s">
        <v>179</v>
      </c>
      <c r="E476" t="str">
        <f t="shared" si="7"/>
        <v>Paulina@gmail.com</v>
      </c>
      <c r="F476" t="s">
        <v>62</v>
      </c>
      <c r="G476" t="s">
        <v>179</v>
      </c>
      <c r="H476">
        <v>1</v>
      </c>
      <c r="J476">
        <v>10.81</v>
      </c>
      <c r="K476" t="str">
        <f>IF(LEFT(Tabela2[[#This Row],[First Name (Shipping)]])="a","K","M")</f>
        <v>M</v>
      </c>
    </row>
    <row r="477" spans="1:11" x14ac:dyDescent="0.25">
      <c r="A477">
        <v>1319</v>
      </c>
      <c r="B477" t="s">
        <v>15</v>
      </c>
      <c r="C477" s="1">
        <v>42718.992361111108</v>
      </c>
      <c r="D477" t="s">
        <v>383</v>
      </c>
      <c r="E477" t="str">
        <f t="shared" si="7"/>
        <v>Michał@gmail.com</v>
      </c>
      <c r="F477" t="s">
        <v>23</v>
      </c>
      <c r="G477" t="s">
        <v>383</v>
      </c>
      <c r="H477">
        <v>1</v>
      </c>
      <c r="J477">
        <v>79.900000000000006</v>
      </c>
      <c r="K477" t="str">
        <f>IF(LEFT(Tabela2[[#This Row],[First Name (Shipping)]])="a","K","M")</f>
        <v>M</v>
      </c>
    </row>
    <row r="478" spans="1:11" x14ac:dyDescent="0.25">
      <c r="A478">
        <v>1320</v>
      </c>
      <c r="B478" t="s">
        <v>10</v>
      </c>
      <c r="C478" s="1">
        <v>42718.989583333336</v>
      </c>
      <c r="D478" t="s">
        <v>243</v>
      </c>
      <c r="E478" t="str">
        <f t="shared" si="7"/>
        <v>Agata@gmail.com</v>
      </c>
      <c r="F478" t="s">
        <v>106</v>
      </c>
      <c r="G478" t="s">
        <v>243</v>
      </c>
      <c r="H478">
        <v>1</v>
      </c>
      <c r="J478">
        <v>10.81</v>
      </c>
      <c r="K478" t="str">
        <f>IF(LEFT(Tabela2[[#This Row],[First Name (Shipping)]])="a","K","M")</f>
        <v>K</v>
      </c>
    </row>
    <row r="479" spans="1:11" x14ac:dyDescent="0.25">
      <c r="A479">
        <v>1321</v>
      </c>
      <c r="B479" t="s">
        <v>10</v>
      </c>
      <c r="C479" s="1">
        <v>42718.989583333336</v>
      </c>
      <c r="D479" t="s">
        <v>319</v>
      </c>
      <c r="E479" t="str">
        <f t="shared" si="7"/>
        <v>Katarzyna@gmail.com</v>
      </c>
      <c r="F479" t="s">
        <v>36</v>
      </c>
      <c r="G479" t="s">
        <v>319</v>
      </c>
      <c r="H479">
        <v>1</v>
      </c>
      <c r="J479">
        <v>79.900000000000006</v>
      </c>
      <c r="K479" t="str">
        <f>IF(LEFT(Tabela2[[#This Row],[First Name (Shipping)]])="a","K","M")</f>
        <v>M</v>
      </c>
    </row>
    <row r="480" spans="1:11" x14ac:dyDescent="0.25">
      <c r="A480">
        <v>1322</v>
      </c>
      <c r="B480" t="s">
        <v>10</v>
      </c>
      <c r="C480" s="1">
        <v>42718.989583333336</v>
      </c>
      <c r="D480" t="s">
        <v>157</v>
      </c>
      <c r="E480" t="str">
        <f t="shared" si="7"/>
        <v>Agnieszka@gmail.com</v>
      </c>
      <c r="F480" t="s">
        <v>27</v>
      </c>
      <c r="G480" t="s">
        <v>157</v>
      </c>
      <c r="H480">
        <v>1</v>
      </c>
      <c r="J480">
        <v>79.900000000000006</v>
      </c>
      <c r="K480" t="str">
        <f>IF(LEFT(Tabela2[[#This Row],[First Name (Shipping)]])="a","K","M")</f>
        <v>K</v>
      </c>
    </row>
    <row r="481" spans="1:11" x14ac:dyDescent="0.25">
      <c r="A481">
        <v>1323</v>
      </c>
      <c r="B481" t="s">
        <v>15</v>
      </c>
      <c r="C481" s="1">
        <v>42719.013194444444</v>
      </c>
      <c r="D481" t="s">
        <v>215</v>
      </c>
      <c r="E481" t="str">
        <f t="shared" si="7"/>
        <v>Robert@gmail.com</v>
      </c>
      <c r="F481" t="s">
        <v>71</v>
      </c>
      <c r="G481" t="s">
        <v>215</v>
      </c>
      <c r="H481">
        <v>1</v>
      </c>
      <c r="J481">
        <v>79.900000000000006</v>
      </c>
      <c r="K481" t="str">
        <f>IF(LEFT(Tabela2[[#This Row],[First Name (Shipping)]])="a","K","M")</f>
        <v>M</v>
      </c>
    </row>
    <row r="482" spans="1:11" x14ac:dyDescent="0.25">
      <c r="A482">
        <v>1324</v>
      </c>
      <c r="B482" t="s">
        <v>10</v>
      </c>
      <c r="C482" s="1">
        <v>42718.995833333334</v>
      </c>
      <c r="D482" t="s">
        <v>215</v>
      </c>
      <c r="E482" t="str">
        <f t="shared" si="7"/>
        <v>Paweł@gmail.com</v>
      </c>
      <c r="F482" t="s">
        <v>111</v>
      </c>
      <c r="G482" t="s">
        <v>215</v>
      </c>
      <c r="H482">
        <v>1</v>
      </c>
      <c r="J482">
        <v>79.900000000000006</v>
      </c>
      <c r="K482" t="str">
        <f>IF(LEFT(Tabela2[[#This Row],[First Name (Shipping)]])="a","K","M")</f>
        <v>M</v>
      </c>
    </row>
    <row r="483" spans="1:11" x14ac:dyDescent="0.25">
      <c r="A483">
        <v>1325</v>
      </c>
      <c r="B483" t="s">
        <v>10</v>
      </c>
      <c r="C483" s="1">
        <v>42719.001388888886</v>
      </c>
      <c r="D483" t="s">
        <v>223</v>
      </c>
      <c r="E483" t="str">
        <f t="shared" si="7"/>
        <v>Magda@gmail.com</v>
      </c>
      <c r="F483" t="s">
        <v>113</v>
      </c>
      <c r="G483" t="s">
        <v>223</v>
      </c>
      <c r="H483">
        <v>1</v>
      </c>
      <c r="J483">
        <v>79.900000000000006</v>
      </c>
      <c r="K483" t="str">
        <f>IF(LEFT(Tabela2[[#This Row],[First Name (Shipping)]])="a","K","M")</f>
        <v>M</v>
      </c>
    </row>
    <row r="484" spans="1:11" x14ac:dyDescent="0.25">
      <c r="A484">
        <v>1326</v>
      </c>
      <c r="B484" t="s">
        <v>10</v>
      </c>
      <c r="C484" s="1">
        <v>42719.004166666666</v>
      </c>
      <c r="D484" t="s">
        <v>86</v>
      </c>
      <c r="E484" t="str">
        <f t="shared" si="7"/>
        <v>Aleksander@gmail.com</v>
      </c>
      <c r="F484" t="s">
        <v>115</v>
      </c>
      <c r="G484" t="s">
        <v>86</v>
      </c>
      <c r="H484">
        <v>1</v>
      </c>
      <c r="J484">
        <v>10.81</v>
      </c>
      <c r="K484" t="str">
        <f>IF(LEFT(Tabela2[[#This Row],[First Name (Shipping)]])="a","K","M")</f>
        <v>K</v>
      </c>
    </row>
    <row r="485" spans="1:11" x14ac:dyDescent="0.25">
      <c r="A485">
        <v>1327</v>
      </c>
      <c r="B485" t="s">
        <v>10</v>
      </c>
      <c r="C485" s="1">
        <v>42719.012499999997</v>
      </c>
      <c r="D485" t="s">
        <v>178</v>
      </c>
      <c r="E485" t="str">
        <f t="shared" si="7"/>
        <v>Joanna@gmail.com</v>
      </c>
      <c r="F485" t="s">
        <v>53</v>
      </c>
      <c r="G485" t="s">
        <v>178</v>
      </c>
      <c r="H485">
        <v>1</v>
      </c>
      <c r="J485">
        <v>10.81</v>
      </c>
      <c r="K485" t="str">
        <f>IF(LEFT(Tabela2[[#This Row],[First Name (Shipping)]])="a","K","M")</f>
        <v>M</v>
      </c>
    </row>
    <row r="486" spans="1:11" x14ac:dyDescent="0.25">
      <c r="A486">
        <v>1328</v>
      </c>
      <c r="B486" t="s">
        <v>10</v>
      </c>
      <c r="C486" s="1">
        <v>42719.013194444444</v>
      </c>
      <c r="D486" t="s">
        <v>384</v>
      </c>
      <c r="E486" t="str">
        <f t="shared" si="7"/>
        <v>Daniel@gmail.com</v>
      </c>
      <c r="F486" t="s">
        <v>118</v>
      </c>
      <c r="G486" t="s">
        <v>384</v>
      </c>
      <c r="H486">
        <v>1</v>
      </c>
      <c r="J486">
        <v>79.900000000000006</v>
      </c>
      <c r="K486" t="str">
        <f>IF(LEFT(Tabela2[[#This Row],[First Name (Shipping)]])="a","K","M")</f>
        <v>M</v>
      </c>
    </row>
    <row r="487" spans="1:11" x14ac:dyDescent="0.25">
      <c r="A487">
        <v>1329</v>
      </c>
      <c r="B487" t="s">
        <v>10</v>
      </c>
      <c r="C487" s="1">
        <v>42719.025694444441</v>
      </c>
      <c r="D487" t="s">
        <v>385</v>
      </c>
      <c r="E487" t="str">
        <f t="shared" si="7"/>
        <v>Andrzej@gmail.com</v>
      </c>
      <c r="F487" t="s">
        <v>120</v>
      </c>
      <c r="G487" t="s">
        <v>385</v>
      </c>
      <c r="H487">
        <v>1</v>
      </c>
      <c r="J487">
        <v>79.900000000000006</v>
      </c>
      <c r="K487" t="str">
        <f>IF(LEFT(Tabela2[[#This Row],[First Name (Shipping)]])="a","K","M")</f>
        <v>K</v>
      </c>
    </row>
    <row r="488" spans="1:11" x14ac:dyDescent="0.25">
      <c r="A488">
        <v>1330</v>
      </c>
      <c r="B488" t="s">
        <v>15</v>
      </c>
      <c r="C488" s="1">
        <v>42719.260416666664</v>
      </c>
      <c r="D488" t="s">
        <v>386</v>
      </c>
      <c r="E488" t="str">
        <f t="shared" si="7"/>
        <v>Oskar@gmail.com</v>
      </c>
      <c r="F488" t="s">
        <v>122</v>
      </c>
      <c r="G488" t="s">
        <v>386</v>
      </c>
      <c r="H488">
        <v>1</v>
      </c>
      <c r="J488">
        <v>79.900000000000006</v>
      </c>
      <c r="K488" t="str">
        <f>IF(LEFT(Tabela2[[#This Row],[First Name (Shipping)]])="a","K","M")</f>
        <v>M</v>
      </c>
    </row>
    <row r="489" spans="1:11" x14ac:dyDescent="0.25">
      <c r="A489">
        <v>1331</v>
      </c>
      <c r="B489" t="s">
        <v>10</v>
      </c>
      <c r="C489" s="1">
        <v>42719.212500000001</v>
      </c>
      <c r="D489" t="s">
        <v>386</v>
      </c>
      <c r="E489" t="str">
        <f t="shared" si="7"/>
        <v>Małgorzata@gmail.com</v>
      </c>
      <c r="F489" t="s">
        <v>21</v>
      </c>
      <c r="G489" t="s">
        <v>386</v>
      </c>
      <c r="H489">
        <v>1</v>
      </c>
      <c r="J489">
        <v>79.900000000000006</v>
      </c>
      <c r="K489" t="str">
        <f>IF(LEFT(Tabela2[[#This Row],[First Name (Shipping)]])="a","K","M")</f>
        <v>M</v>
      </c>
    </row>
    <row r="490" spans="1:11" x14ac:dyDescent="0.25">
      <c r="A490">
        <v>1332</v>
      </c>
      <c r="B490" t="s">
        <v>10</v>
      </c>
      <c r="C490" s="1">
        <v>42719.265972222223</v>
      </c>
      <c r="D490" t="s">
        <v>387</v>
      </c>
      <c r="E490" t="str">
        <f t="shared" si="7"/>
        <v>Michał@gmail.com</v>
      </c>
      <c r="F490" t="s">
        <v>23</v>
      </c>
      <c r="G490" t="s">
        <v>387</v>
      </c>
      <c r="H490">
        <v>1</v>
      </c>
      <c r="J490">
        <v>79.900000000000006</v>
      </c>
      <c r="K490" t="str">
        <f>IF(LEFT(Tabela2[[#This Row],[First Name (Shipping)]])="a","K","M")</f>
        <v>M</v>
      </c>
    </row>
    <row r="491" spans="1:11" x14ac:dyDescent="0.25">
      <c r="A491">
        <v>1333</v>
      </c>
      <c r="B491" t="s">
        <v>10</v>
      </c>
      <c r="C491" s="1">
        <v>42719.306944444441</v>
      </c>
      <c r="D491" t="s">
        <v>388</v>
      </c>
      <c r="E491" t="str">
        <f t="shared" si="7"/>
        <v>Małgorzata@gmail.com</v>
      </c>
      <c r="F491" t="s">
        <v>21</v>
      </c>
      <c r="G491" t="s">
        <v>388</v>
      </c>
      <c r="H491">
        <v>1</v>
      </c>
      <c r="J491">
        <v>79.900000000000006</v>
      </c>
      <c r="K491" t="str">
        <f>IF(LEFT(Tabela2[[#This Row],[First Name (Shipping)]])="a","K","M")</f>
        <v>M</v>
      </c>
    </row>
    <row r="492" spans="1:11" x14ac:dyDescent="0.25">
      <c r="A492">
        <v>1334</v>
      </c>
      <c r="B492" t="s">
        <v>10</v>
      </c>
      <c r="C492" s="1">
        <v>42719.308333333334</v>
      </c>
      <c r="D492" t="s">
        <v>389</v>
      </c>
      <c r="E492" t="str">
        <f t="shared" si="7"/>
        <v>Michał@gmail.com</v>
      </c>
      <c r="F492" t="s">
        <v>23</v>
      </c>
      <c r="G492" t="s">
        <v>389</v>
      </c>
      <c r="H492">
        <v>1</v>
      </c>
      <c r="J492">
        <v>79.900000000000006</v>
      </c>
      <c r="K492" t="str">
        <f>IF(LEFT(Tabela2[[#This Row],[First Name (Shipping)]])="a","K","M")</f>
        <v>M</v>
      </c>
    </row>
    <row r="493" spans="1:11" x14ac:dyDescent="0.25">
      <c r="A493">
        <v>1335</v>
      </c>
      <c r="B493" t="s">
        <v>10</v>
      </c>
      <c r="C493" s="1">
        <v>42719.310416666667</v>
      </c>
      <c r="D493" t="s">
        <v>29</v>
      </c>
      <c r="E493" t="str">
        <f t="shared" si="7"/>
        <v>Ewelina@gmail.com</v>
      </c>
      <c r="F493" t="s">
        <v>25</v>
      </c>
      <c r="G493" t="s">
        <v>29</v>
      </c>
      <c r="H493">
        <v>1</v>
      </c>
      <c r="J493">
        <v>10.81</v>
      </c>
      <c r="K493" t="str">
        <f>IF(LEFT(Tabela2[[#This Row],[First Name (Shipping)]])="a","K","M")</f>
        <v>M</v>
      </c>
    </row>
    <row r="494" spans="1:11" x14ac:dyDescent="0.25">
      <c r="A494">
        <v>1336</v>
      </c>
      <c r="B494" t="s">
        <v>10</v>
      </c>
      <c r="C494" s="1">
        <v>42719.338194444441</v>
      </c>
      <c r="D494" t="s">
        <v>390</v>
      </c>
      <c r="E494" t="str">
        <f t="shared" si="7"/>
        <v>Agnieszka@gmail.com</v>
      </c>
      <c r="F494" t="s">
        <v>27</v>
      </c>
      <c r="G494" t="s">
        <v>390</v>
      </c>
      <c r="H494">
        <v>1</v>
      </c>
      <c r="J494">
        <v>79.900000000000006</v>
      </c>
      <c r="K494" t="str">
        <f>IF(LEFT(Tabela2[[#This Row],[First Name (Shipping)]])="a","K","M")</f>
        <v>K</v>
      </c>
    </row>
    <row r="495" spans="1:11" x14ac:dyDescent="0.25">
      <c r="A495">
        <v>1337</v>
      </c>
      <c r="B495" t="s">
        <v>10</v>
      </c>
      <c r="C495" s="1">
        <v>42719.341666666667</v>
      </c>
      <c r="D495" t="s">
        <v>207</v>
      </c>
      <c r="E495" t="str">
        <f t="shared" si="7"/>
        <v>Michał@gmail.com</v>
      </c>
      <c r="F495" t="s">
        <v>23</v>
      </c>
      <c r="G495" t="s">
        <v>207</v>
      </c>
      <c r="H495">
        <v>1</v>
      </c>
      <c r="J495">
        <v>79.900000000000006</v>
      </c>
      <c r="K495" t="str">
        <f>IF(LEFT(Tabela2[[#This Row],[First Name (Shipping)]])="a","K","M")</f>
        <v>M</v>
      </c>
    </row>
    <row r="496" spans="1:11" x14ac:dyDescent="0.25">
      <c r="A496">
        <v>1338</v>
      </c>
      <c r="B496" t="s">
        <v>10</v>
      </c>
      <c r="C496" s="1">
        <v>42719.355555555558</v>
      </c>
      <c r="D496" t="s">
        <v>210</v>
      </c>
      <c r="E496" t="str">
        <f t="shared" si="7"/>
        <v>Piotr@gmail.com</v>
      </c>
      <c r="F496" t="s">
        <v>30</v>
      </c>
      <c r="G496" t="s">
        <v>210</v>
      </c>
      <c r="H496">
        <v>1</v>
      </c>
      <c r="J496">
        <v>10.81</v>
      </c>
      <c r="K496" t="str">
        <f>IF(LEFT(Tabela2[[#This Row],[First Name (Shipping)]])="a","K","M")</f>
        <v>M</v>
      </c>
    </row>
    <row r="497" spans="1:11" x14ac:dyDescent="0.25">
      <c r="A497">
        <v>1339</v>
      </c>
      <c r="B497" t="s">
        <v>10</v>
      </c>
      <c r="C497" s="1">
        <v>42719.361805555556</v>
      </c>
      <c r="D497" t="s">
        <v>391</v>
      </c>
      <c r="E497" t="str">
        <f t="shared" si="7"/>
        <v>Jakub@gmail.com</v>
      </c>
      <c r="F497" t="s">
        <v>32</v>
      </c>
      <c r="G497" t="s">
        <v>391</v>
      </c>
      <c r="H497">
        <v>1</v>
      </c>
      <c r="J497">
        <v>79.900000000000006</v>
      </c>
      <c r="K497" t="str">
        <f>IF(LEFT(Tabela2[[#This Row],[First Name (Shipping)]])="a","K","M")</f>
        <v>M</v>
      </c>
    </row>
    <row r="498" spans="1:11" x14ac:dyDescent="0.25">
      <c r="A498">
        <v>1340</v>
      </c>
      <c r="B498" t="s">
        <v>10</v>
      </c>
      <c r="C498" s="1">
        <v>42719.376388888886</v>
      </c>
      <c r="D498" t="s">
        <v>392</v>
      </c>
      <c r="E498" t="str">
        <f t="shared" si="7"/>
        <v>Marta@gmail.com</v>
      </c>
      <c r="F498" t="s">
        <v>34</v>
      </c>
      <c r="G498" t="s">
        <v>392</v>
      </c>
      <c r="H498">
        <v>1</v>
      </c>
      <c r="J498">
        <v>79.900000000000006</v>
      </c>
      <c r="K498" t="str">
        <f>IF(LEFT(Tabela2[[#This Row],[First Name (Shipping)]])="a","K","M")</f>
        <v>M</v>
      </c>
    </row>
    <row r="499" spans="1:11" x14ac:dyDescent="0.25">
      <c r="A499">
        <v>1341</v>
      </c>
      <c r="B499" t="s">
        <v>10</v>
      </c>
      <c r="C499" s="1">
        <v>42719.382638888892</v>
      </c>
      <c r="D499" t="s">
        <v>393</v>
      </c>
      <c r="E499" t="str">
        <f t="shared" si="7"/>
        <v>Katarzyna@gmail.com</v>
      </c>
      <c r="F499" t="s">
        <v>36</v>
      </c>
      <c r="G499" t="s">
        <v>393</v>
      </c>
      <c r="H499">
        <v>1</v>
      </c>
      <c r="J499">
        <v>79.900000000000006</v>
      </c>
      <c r="K499" t="str">
        <f>IF(LEFT(Tabela2[[#This Row],[First Name (Shipping)]])="a","K","M")</f>
        <v>M</v>
      </c>
    </row>
    <row r="500" spans="1:11" x14ac:dyDescent="0.25">
      <c r="A500">
        <v>1342</v>
      </c>
      <c r="B500" t="s">
        <v>10</v>
      </c>
      <c r="C500" s="1">
        <v>42719.388888888891</v>
      </c>
      <c r="D500" t="s">
        <v>394</v>
      </c>
      <c r="E500" t="str">
        <f t="shared" si="7"/>
        <v>Agnieszka@gmail.com</v>
      </c>
      <c r="F500" t="s">
        <v>27</v>
      </c>
      <c r="G500" t="s">
        <v>394</v>
      </c>
      <c r="H500">
        <v>1</v>
      </c>
      <c r="J500">
        <v>79.900000000000006</v>
      </c>
      <c r="K500" t="str">
        <f>IF(LEFT(Tabela2[[#This Row],[First Name (Shipping)]])="a","K","M")</f>
        <v>K</v>
      </c>
    </row>
    <row r="501" spans="1:11" x14ac:dyDescent="0.25">
      <c r="A501">
        <v>1343</v>
      </c>
      <c r="B501" t="s">
        <v>10</v>
      </c>
      <c r="C501" s="1">
        <v>42719.394444444442</v>
      </c>
      <c r="D501" t="s">
        <v>206</v>
      </c>
      <c r="E501" t="str">
        <f t="shared" si="7"/>
        <v>Marcin@gmail.com</v>
      </c>
      <c r="F501" t="s">
        <v>39</v>
      </c>
      <c r="G501" t="s">
        <v>206</v>
      </c>
      <c r="H501">
        <v>1</v>
      </c>
      <c r="J501">
        <v>79.900000000000006</v>
      </c>
      <c r="K501" t="str">
        <f>IF(LEFT(Tabela2[[#This Row],[First Name (Shipping)]])="a","K","M")</f>
        <v>M</v>
      </c>
    </row>
    <row r="502" spans="1:11" x14ac:dyDescent="0.25">
      <c r="A502">
        <v>1344</v>
      </c>
      <c r="B502" t="s">
        <v>10</v>
      </c>
      <c r="C502" s="1">
        <v>42719.398611111108</v>
      </c>
      <c r="D502" t="s">
        <v>197</v>
      </c>
      <c r="E502" t="str">
        <f t="shared" si="7"/>
        <v>Agnieszka@gmail.com</v>
      </c>
      <c r="F502" t="s">
        <v>27</v>
      </c>
      <c r="G502" t="s">
        <v>197</v>
      </c>
      <c r="H502">
        <v>1</v>
      </c>
      <c r="J502">
        <v>79.900000000000006</v>
      </c>
      <c r="K502" t="str">
        <f>IF(LEFT(Tabela2[[#This Row],[First Name (Shipping)]])="a","K","M")</f>
        <v>K</v>
      </c>
    </row>
    <row r="503" spans="1:11" x14ac:dyDescent="0.25">
      <c r="A503">
        <v>1345</v>
      </c>
      <c r="B503" t="s">
        <v>10</v>
      </c>
      <c r="C503" s="1">
        <v>42719.409722222219</v>
      </c>
      <c r="D503" t="s">
        <v>88</v>
      </c>
      <c r="E503" t="str">
        <f t="shared" si="7"/>
        <v>Damian@gmail.com</v>
      </c>
      <c r="F503" t="s">
        <v>42</v>
      </c>
      <c r="G503" t="s">
        <v>88</v>
      </c>
      <c r="H503">
        <v>1</v>
      </c>
      <c r="J503">
        <v>10.81</v>
      </c>
      <c r="K503" t="str">
        <f>IF(LEFT(Tabela2[[#This Row],[First Name (Shipping)]])="a","K","M")</f>
        <v>M</v>
      </c>
    </row>
    <row r="504" spans="1:11" x14ac:dyDescent="0.25">
      <c r="A504">
        <v>1346</v>
      </c>
      <c r="B504" t="s">
        <v>10</v>
      </c>
      <c r="C504" s="1">
        <v>42719.413888888892</v>
      </c>
      <c r="D504" t="s">
        <v>395</v>
      </c>
      <c r="E504" t="str">
        <f t="shared" si="7"/>
        <v>Anna@gmail.com</v>
      </c>
      <c r="F504" t="s">
        <v>44</v>
      </c>
      <c r="G504" t="s">
        <v>395</v>
      </c>
      <c r="H504">
        <v>1</v>
      </c>
      <c r="J504">
        <v>79.900000000000006</v>
      </c>
      <c r="K504" t="str">
        <f>IF(LEFT(Tabela2[[#This Row],[First Name (Shipping)]])="a","K","M")</f>
        <v>K</v>
      </c>
    </row>
    <row r="505" spans="1:11" x14ac:dyDescent="0.25">
      <c r="A505">
        <v>1347</v>
      </c>
      <c r="B505" t="s">
        <v>10</v>
      </c>
      <c r="C505" s="1">
        <v>42719.434027777781</v>
      </c>
      <c r="D505" t="s">
        <v>173</v>
      </c>
      <c r="E505" t="str">
        <f t="shared" si="7"/>
        <v>Bartek@gmail.com</v>
      </c>
      <c r="F505" t="s">
        <v>46</v>
      </c>
      <c r="G505" t="s">
        <v>173</v>
      </c>
      <c r="H505">
        <v>1</v>
      </c>
      <c r="J505">
        <v>79.900000000000006</v>
      </c>
      <c r="K505" t="str">
        <f>IF(LEFT(Tabela2[[#This Row],[First Name (Shipping)]])="a","K","M")</f>
        <v>M</v>
      </c>
    </row>
    <row r="506" spans="1:11" x14ac:dyDescent="0.25">
      <c r="A506">
        <v>1348</v>
      </c>
      <c r="B506" t="s">
        <v>10</v>
      </c>
      <c r="C506" s="1">
        <v>42719.44027777778</v>
      </c>
      <c r="D506" t="s">
        <v>396</v>
      </c>
      <c r="E506" t="str">
        <f t="shared" si="7"/>
        <v>Małgorzata@gmail.com</v>
      </c>
      <c r="F506" t="s">
        <v>21</v>
      </c>
      <c r="G506" t="s">
        <v>396</v>
      </c>
      <c r="H506">
        <v>1</v>
      </c>
      <c r="J506">
        <v>10.81</v>
      </c>
      <c r="K506" t="str">
        <f>IF(LEFT(Tabela2[[#This Row],[First Name (Shipping)]])="a","K","M")</f>
        <v>M</v>
      </c>
    </row>
    <row r="507" spans="1:11" x14ac:dyDescent="0.25">
      <c r="A507">
        <v>1349</v>
      </c>
      <c r="B507" t="s">
        <v>10</v>
      </c>
      <c r="C507" s="1">
        <v>42719.49722222222</v>
      </c>
      <c r="D507" t="s">
        <v>91</v>
      </c>
      <c r="E507" t="str">
        <f t="shared" si="7"/>
        <v>Małgorzata@gmail.com</v>
      </c>
      <c r="F507" t="s">
        <v>21</v>
      </c>
      <c r="G507" t="s">
        <v>91</v>
      </c>
      <c r="H507">
        <v>1</v>
      </c>
      <c r="J507">
        <v>10.81</v>
      </c>
      <c r="K507" t="str">
        <f>IF(LEFT(Tabela2[[#This Row],[First Name (Shipping)]])="a","K","M")</f>
        <v>M</v>
      </c>
    </row>
    <row r="508" spans="1:11" x14ac:dyDescent="0.25">
      <c r="A508">
        <v>1350</v>
      </c>
      <c r="B508" t="s">
        <v>10</v>
      </c>
      <c r="C508" s="1">
        <v>42719.49722222222</v>
      </c>
      <c r="D508" t="s">
        <v>176</v>
      </c>
      <c r="E508" t="str">
        <f t="shared" si="7"/>
        <v>Karolina@gmail.com</v>
      </c>
      <c r="F508" t="s">
        <v>50</v>
      </c>
      <c r="G508" t="s">
        <v>176</v>
      </c>
      <c r="H508">
        <v>1</v>
      </c>
      <c r="J508">
        <v>10.81</v>
      </c>
      <c r="K508" t="str">
        <f>IF(LEFT(Tabela2[[#This Row],[First Name (Shipping)]])="a","K","M")</f>
        <v>M</v>
      </c>
    </row>
    <row r="509" spans="1:11" x14ac:dyDescent="0.25">
      <c r="A509">
        <v>1351</v>
      </c>
      <c r="B509" t="s">
        <v>10</v>
      </c>
      <c r="C509" s="1">
        <v>42719.500694444447</v>
      </c>
      <c r="D509" t="s">
        <v>397</v>
      </c>
      <c r="E509" t="str">
        <f t="shared" si="7"/>
        <v>Anna@gmail.com</v>
      </c>
      <c r="F509" t="s">
        <v>44</v>
      </c>
      <c r="G509" t="s">
        <v>397</v>
      </c>
      <c r="H509">
        <v>1</v>
      </c>
      <c r="J509">
        <v>79.900000000000006</v>
      </c>
      <c r="K509" t="str">
        <f>IF(LEFT(Tabela2[[#This Row],[First Name (Shipping)]])="a","K","M")</f>
        <v>K</v>
      </c>
    </row>
    <row r="510" spans="1:11" x14ac:dyDescent="0.25">
      <c r="A510">
        <v>1352</v>
      </c>
      <c r="B510" t="s">
        <v>10</v>
      </c>
      <c r="C510" s="1">
        <v>42719.504861111112</v>
      </c>
      <c r="D510" t="s">
        <v>398</v>
      </c>
      <c r="E510" t="str">
        <f t="shared" si="7"/>
        <v>Joanna@gmail.com</v>
      </c>
      <c r="F510" t="s">
        <v>53</v>
      </c>
      <c r="G510" t="s">
        <v>398</v>
      </c>
      <c r="H510">
        <v>1</v>
      </c>
      <c r="J510">
        <v>79.900000000000006</v>
      </c>
      <c r="K510" t="str">
        <f>IF(LEFT(Tabela2[[#This Row],[First Name (Shipping)]])="a","K","M")</f>
        <v>M</v>
      </c>
    </row>
    <row r="511" spans="1:11" x14ac:dyDescent="0.25">
      <c r="A511">
        <v>1353</v>
      </c>
      <c r="B511" t="s">
        <v>10</v>
      </c>
      <c r="C511" s="1">
        <v>42719.508333333331</v>
      </c>
      <c r="D511" t="s">
        <v>326</v>
      </c>
      <c r="E511" t="str">
        <f t="shared" si="7"/>
        <v>JUSTYNA@gmail.com</v>
      </c>
      <c r="F511" t="s">
        <v>55</v>
      </c>
      <c r="G511" t="s">
        <v>326</v>
      </c>
      <c r="H511">
        <v>1</v>
      </c>
      <c r="J511">
        <v>79.900000000000006</v>
      </c>
      <c r="K511" t="str">
        <f>IF(LEFT(Tabela2[[#This Row],[First Name (Shipping)]])="a","K","M")</f>
        <v>M</v>
      </c>
    </row>
    <row r="512" spans="1:11" x14ac:dyDescent="0.25">
      <c r="A512">
        <v>1354</v>
      </c>
      <c r="B512" t="s">
        <v>10</v>
      </c>
      <c r="C512" s="1">
        <v>42719.511111111111</v>
      </c>
      <c r="D512" t="s">
        <v>399</v>
      </c>
      <c r="E512" t="str">
        <f t="shared" si="7"/>
        <v>Agnieszka@gmail.com</v>
      </c>
      <c r="F512" t="s">
        <v>27</v>
      </c>
      <c r="G512" t="s">
        <v>399</v>
      </c>
      <c r="H512">
        <v>1</v>
      </c>
      <c r="J512">
        <v>79.900000000000006</v>
      </c>
      <c r="K512" t="str">
        <f>IF(LEFT(Tabela2[[#This Row],[First Name (Shipping)]])="a","K","M")</f>
        <v>K</v>
      </c>
    </row>
    <row r="513" spans="1:11" x14ac:dyDescent="0.25">
      <c r="A513">
        <v>1355</v>
      </c>
      <c r="B513" t="s">
        <v>10</v>
      </c>
      <c r="C513" s="1">
        <v>42719.529166666667</v>
      </c>
      <c r="D513" t="s">
        <v>400</v>
      </c>
      <c r="E513" t="str">
        <f t="shared" si="7"/>
        <v>Joanna@gmail.com</v>
      </c>
      <c r="F513" t="s">
        <v>53</v>
      </c>
      <c r="G513" t="s">
        <v>400</v>
      </c>
      <c r="H513">
        <v>1</v>
      </c>
      <c r="J513">
        <v>79.900000000000006</v>
      </c>
      <c r="K513" t="str">
        <f>IF(LEFT(Tabela2[[#This Row],[First Name (Shipping)]])="a","K","M")</f>
        <v>M</v>
      </c>
    </row>
    <row r="514" spans="1:11" x14ac:dyDescent="0.25">
      <c r="A514">
        <v>1356</v>
      </c>
      <c r="B514" t="s">
        <v>10</v>
      </c>
      <c r="C514" s="1">
        <v>42719.538194444445</v>
      </c>
      <c r="D514" t="s">
        <v>401</v>
      </c>
      <c r="E514" t="str">
        <f t="shared" ref="E514:E558" si="8">F514&amp;"@gmail.com"</f>
        <v>KATARZYNA@gmail.com</v>
      </c>
      <c r="F514" t="s">
        <v>58</v>
      </c>
      <c r="G514" t="s">
        <v>401</v>
      </c>
      <c r="H514">
        <v>1</v>
      </c>
      <c r="J514">
        <v>79.900000000000006</v>
      </c>
      <c r="K514" t="str">
        <f>IF(LEFT(Tabela2[[#This Row],[First Name (Shipping)]])="a","K","M")</f>
        <v>M</v>
      </c>
    </row>
    <row r="515" spans="1:11" x14ac:dyDescent="0.25">
      <c r="A515">
        <v>1357</v>
      </c>
      <c r="B515" t="s">
        <v>10</v>
      </c>
      <c r="C515" s="1">
        <v>42719.538194444445</v>
      </c>
      <c r="D515" t="s">
        <v>402</v>
      </c>
      <c r="E515" t="str">
        <f t="shared" si="8"/>
        <v>Magdalena@gmail.com</v>
      </c>
      <c r="F515" t="s">
        <v>60</v>
      </c>
      <c r="G515" t="s">
        <v>402</v>
      </c>
      <c r="H515">
        <v>1</v>
      </c>
      <c r="J515">
        <v>79.900000000000006</v>
      </c>
      <c r="K515" t="str">
        <f>IF(LEFT(Tabela2[[#This Row],[First Name (Shipping)]])="a","K","M")</f>
        <v>M</v>
      </c>
    </row>
    <row r="516" spans="1:11" x14ac:dyDescent="0.25">
      <c r="A516">
        <v>1358</v>
      </c>
      <c r="B516" t="s">
        <v>10</v>
      </c>
      <c r="C516" s="1">
        <v>42719.565972222219</v>
      </c>
      <c r="D516" t="s">
        <v>403</v>
      </c>
      <c r="E516" t="str">
        <f t="shared" si="8"/>
        <v>Paulina@gmail.com</v>
      </c>
      <c r="F516" t="s">
        <v>62</v>
      </c>
      <c r="G516" t="s">
        <v>403</v>
      </c>
      <c r="H516">
        <v>1</v>
      </c>
      <c r="J516">
        <v>10.81</v>
      </c>
      <c r="K516" t="str">
        <f>IF(LEFT(Tabela2[[#This Row],[First Name (Shipping)]])="a","K","M")</f>
        <v>M</v>
      </c>
    </row>
    <row r="517" spans="1:11" x14ac:dyDescent="0.25">
      <c r="A517">
        <v>1359</v>
      </c>
      <c r="B517" t="s">
        <v>10</v>
      </c>
      <c r="C517" s="1">
        <v>42719.569444444445</v>
      </c>
      <c r="D517" t="s">
        <v>133</v>
      </c>
      <c r="E517" t="str">
        <f t="shared" si="8"/>
        <v>Grzegorz@gmail.com</v>
      </c>
      <c r="F517" t="s">
        <v>64</v>
      </c>
      <c r="G517" t="s">
        <v>133</v>
      </c>
      <c r="H517">
        <v>1</v>
      </c>
      <c r="J517">
        <v>10.81</v>
      </c>
      <c r="K517" t="str">
        <f>IF(LEFT(Tabela2[[#This Row],[First Name (Shipping)]])="a","K","M")</f>
        <v>M</v>
      </c>
    </row>
    <row r="518" spans="1:11" x14ac:dyDescent="0.25">
      <c r="A518">
        <v>1360</v>
      </c>
      <c r="B518" t="s">
        <v>15</v>
      </c>
      <c r="C518" s="1">
        <v>42719.640972222223</v>
      </c>
      <c r="D518" t="s">
        <v>404</v>
      </c>
      <c r="E518" t="str">
        <f t="shared" si="8"/>
        <v>Katarzyna@gmail.com</v>
      </c>
      <c r="F518" t="s">
        <v>36</v>
      </c>
      <c r="G518" t="s">
        <v>404</v>
      </c>
      <c r="H518">
        <v>1</v>
      </c>
      <c r="J518">
        <v>79.900000000000006</v>
      </c>
      <c r="K518" t="str">
        <f>IF(LEFT(Tabela2[[#This Row],[First Name (Shipping)]])="a","K","M")</f>
        <v>M</v>
      </c>
    </row>
    <row r="519" spans="1:11" x14ac:dyDescent="0.25">
      <c r="A519">
        <v>1361</v>
      </c>
      <c r="B519" t="s">
        <v>10</v>
      </c>
      <c r="C519" s="1">
        <v>42719.571527777778</v>
      </c>
      <c r="D519" t="s">
        <v>79</v>
      </c>
      <c r="E519" t="str">
        <f t="shared" si="8"/>
        <v>Joanna@gmail.com</v>
      </c>
      <c r="F519" t="s">
        <v>53</v>
      </c>
      <c r="G519" t="s">
        <v>79</v>
      </c>
      <c r="H519">
        <v>1</v>
      </c>
      <c r="J519">
        <v>79.900000000000006</v>
      </c>
      <c r="K519" t="str">
        <f>IF(LEFT(Tabela2[[#This Row],[First Name (Shipping)]])="a","K","M")</f>
        <v>M</v>
      </c>
    </row>
    <row r="520" spans="1:11" x14ac:dyDescent="0.25">
      <c r="A520">
        <v>1362</v>
      </c>
      <c r="B520" t="s">
        <v>15</v>
      </c>
      <c r="C520" s="1">
        <v>42719.640972222223</v>
      </c>
      <c r="D520" t="s">
        <v>404</v>
      </c>
      <c r="E520" t="str">
        <f t="shared" si="8"/>
        <v>Joanna@gmail.com</v>
      </c>
      <c r="F520" t="s">
        <v>53</v>
      </c>
      <c r="G520" t="s">
        <v>404</v>
      </c>
      <c r="H520">
        <v>1</v>
      </c>
      <c r="J520">
        <v>79.900000000000006</v>
      </c>
      <c r="K520" t="str">
        <f>IF(LEFT(Tabela2[[#This Row],[First Name (Shipping)]])="a","K","M")</f>
        <v>M</v>
      </c>
    </row>
    <row r="521" spans="1:11" x14ac:dyDescent="0.25">
      <c r="A521">
        <v>1363</v>
      </c>
      <c r="B521" t="s">
        <v>15</v>
      </c>
      <c r="C521" s="1">
        <v>42719.640972222223</v>
      </c>
      <c r="D521" t="s">
        <v>404</v>
      </c>
      <c r="E521" t="str">
        <f t="shared" si="8"/>
        <v>Adam@gmail.com</v>
      </c>
      <c r="F521" t="s">
        <v>67</v>
      </c>
      <c r="G521" t="s">
        <v>404</v>
      </c>
      <c r="H521">
        <v>1</v>
      </c>
      <c r="J521">
        <v>79.900000000000006</v>
      </c>
      <c r="K521" t="str">
        <f>IF(LEFT(Tabela2[[#This Row],[First Name (Shipping)]])="a","K","M")</f>
        <v>K</v>
      </c>
    </row>
    <row r="522" spans="1:11" x14ac:dyDescent="0.25">
      <c r="A522">
        <v>1364</v>
      </c>
      <c r="B522" t="s">
        <v>10</v>
      </c>
      <c r="C522" s="1">
        <v>42719.583333333336</v>
      </c>
      <c r="D522" t="s">
        <v>346</v>
      </c>
      <c r="E522" t="str">
        <f t="shared" si="8"/>
        <v>Iwona@gmail.com</v>
      </c>
      <c r="F522" t="s">
        <v>69</v>
      </c>
      <c r="G522" t="s">
        <v>346</v>
      </c>
      <c r="H522">
        <v>1</v>
      </c>
      <c r="J522">
        <v>79.900000000000006</v>
      </c>
      <c r="K522" t="str">
        <f>IF(LEFT(Tabela2[[#This Row],[First Name (Shipping)]])="a","K","M")</f>
        <v>M</v>
      </c>
    </row>
    <row r="523" spans="1:11" x14ac:dyDescent="0.25">
      <c r="A523">
        <v>1365</v>
      </c>
      <c r="B523" t="s">
        <v>10</v>
      </c>
      <c r="C523" s="1">
        <v>42719.589583333334</v>
      </c>
      <c r="D523" t="s">
        <v>405</v>
      </c>
      <c r="E523" t="str">
        <f t="shared" si="8"/>
        <v>Robert@gmail.com</v>
      </c>
      <c r="F523" t="s">
        <v>71</v>
      </c>
      <c r="G523" t="s">
        <v>405</v>
      </c>
      <c r="H523">
        <v>1</v>
      </c>
      <c r="J523">
        <v>79.900000000000006</v>
      </c>
      <c r="K523" t="str">
        <f>IF(LEFT(Tabela2[[#This Row],[First Name (Shipping)]])="a","K","M")</f>
        <v>M</v>
      </c>
    </row>
    <row r="524" spans="1:11" x14ac:dyDescent="0.25">
      <c r="A524">
        <v>1366</v>
      </c>
      <c r="B524" t="s">
        <v>10</v>
      </c>
      <c r="C524" s="1">
        <v>42719.6</v>
      </c>
      <c r="D524" t="s">
        <v>406</v>
      </c>
      <c r="E524" t="str">
        <f t="shared" si="8"/>
        <v>Robert@gmail.com</v>
      </c>
      <c r="F524" t="s">
        <v>71</v>
      </c>
      <c r="G524" t="s">
        <v>406</v>
      </c>
      <c r="H524">
        <v>1</v>
      </c>
      <c r="J524">
        <v>79.900000000000006</v>
      </c>
      <c r="K524" t="str">
        <f>IF(LEFT(Tabela2[[#This Row],[First Name (Shipping)]])="a","K","M")</f>
        <v>M</v>
      </c>
    </row>
    <row r="525" spans="1:11" x14ac:dyDescent="0.25">
      <c r="A525">
        <v>1367</v>
      </c>
      <c r="B525" t="s">
        <v>10</v>
      </c>
      <c r="C525" s="1">
        <v>42719.63958333333</v>
      </c>
      <c r="D525" t="s">
        <v>407</v>
      </c>
      <c r="E525" t="str">
        <f t="shared" si="8"/>
        <v>Monika@gmail.com</v>
      </c>
      <c r="F525" t="s">
        <v>74</v>
      </c>
      <c r="G525" t="s">
        <v>407</v>
      </c>
      <c r="H525">
        <v>1</v>
      </c>
      <c r="J525">
        <v>79.900000000000006</v>
      </c>
      <c r="K525" t="str">
        <f>IF(LEFT(Tabela2[[#This Row],[First Name (Shipping)]])="a","K","M")</f>
        <v>M</v>
      </c>
    </row>
    <row r="526" spans="1:11" x14ac:dyDescent="0.25">
      <c r="A526">
        <v>1368</v>
      </c>
      <c r="B526" t="s">
        <v>10</v>
      </c>
      <c r="C526" s="1">
        <v>42719.668749999997</v>
      </c>
      <c r="D526" t="s">
        <v>408</v>
      </c>
      <c r="E526" t="str">
        <f t="shared" si="8"/>
        <v>Anna@gmail.com</v>
      </c>
      <c r="F526" t="s">
        <v>44</v>
      </c>
      <c r="G526" t="s">
        <v>408</v>
      </c>
      <c r="H526">
        <v>1</v>
      </c>
      <c r="J526">
        <v>79.900000000000006</v>
      </c>
      <c r="K526" t="str">
        <f>IF(LEFT(Tabela2[[#This Row],[First Name (Shipping)]])="a","K","M")</f>
        <v>K</v>
      </c>
    </row>
    <row r="527" spans="1:11" x14ac:dyDescent="0.25">
      <c r="A527">
        <v>1369</v>
      </c>
      <c r="B527" t="s">
        <v>10</v>
      </c>
      <c r="C527" s="1">
        <v>42719.686111111114</v>
      </c>
      <c r="D527" t="s">
        <v>409</v>
      </c>
      <c r="E527" t="str">
        <f t="shared" si="8"/>
        <v>Joanna@gmail.com</v>
      </c>
      <c r="F527" t="s">
        <v>53</v>
      </c>
      <c r="G527" t="s">
        <v>409</v>
      </c>
      <c r="H527">
        <v>1</v>
      </c>
      <c r="J527">
        <v>79.900000000000006</v>
      </c>
      <c r="K527" t="str">
        <f>IF(LEFT(Tabela2[[#This Row],[First Name (Shipping)]])="a","K","M")</f>
        <v>M</v>
      </c>
    </row>
    <row r="528" spans="1:11" x14ac:dyDescent="0.25">
      <c r="A528">
        <v>1370</v>
      </c>
      <c r="B528" t="s">
        <v>10</v>
      </c>
      <c r="C528" s="1">
        <v>42719.756944444445</v>
      </c>
      <c r="D528" t="s">
        <v>410</v>
      </c>
      <c r="E528" t="str">
        <f t="shared" si="8"/>
        <v>Emil@gmail.com</v>
      </c>
      <c r="F528" t="s">
        <v>78</v>
      </c>
      <c r="G528" t="s">
        <v>410</v>
      </c>
      <c r="H528">
        <v>1</v>
      </c>
      <c r="J528">
        <v>79.900000000000006</v>
      </c>
      <c r="K528" t="str">
        <f>IF(LEFT(Tabela2[[#This Row],[First Name (Shipping)]])="a","K","M")</f>
        <v>M</v>
      </c>
    </row>
    <row r="529" spans="1:11" x14ac:dyDescent="0.25">
      <c r="A529">
        <v>1371</v>
      </c>
      <c r="B529" t="s">
        <v>10</v>
      </c>
      <c r="C529" s="1">
        <v>42719.794444444444</v>
      </c>
      <c r="D529" t="s">
        <v>411</v>
      </c>
      <c r="E529" t="str">
        <f t="shared" si="8"/>
        <v>Kamil@gmail.com</v>
      </c>
      <c r="F529" t="s">
        <v>80</v>
      </c>
      <c r="G529" t="s">
        <v>411</v>
      </c>
      <c r="H529">
        <v>1</v>
      </c>
      <c r="J529">
        <v>79.900000000000006</v>
      </c>
      <c r="K529" t="str">
        <f>IF(LEFT(Tabela2[[#This Row],[First Name (Shipping)]])="a","K","M")</f>
        <v>M</v>
      </c>
    </row>
    <row r="530" spans="1:11" x14ac:dyDescent="0.25">
      <c r="A530">
        <v>1372</v>
      </c>
      <c r="B530" t="s">
        <v>10</v>
      </c>
      <c r="C530" s="1">
        <v>42719.844444444447</v>
      </c>
      <c r="D530" t="s">
        <v>375</v>
      </c>
      <c r="E530" t="str">
        <f t="shared" si="8"/>
        <v>Katarzyna@gmail.com</v>
      </c>
      <c r="F530" t="s">
        <v>36</v>
      </c>
      <c r="G530" t="s">
        <v>375</v>
      </c>
      <c r="H530">
        <v>1</v>
      </c>
      <c r="J530">
        <v>79.900000000000006</v>
      </c>
      <c r="K530" t="str">
        <f>IF(LEFT(Tabela2[[#This Row],[First Name (Shipping)]])="a","K","M")</f>
        <v>M</v>
      </c>
    </row>
    <row r="531" spans="1:11" x14ac:dyDescent="0.25">
      <c r="A531">
        <v>1373</v>
      </c>
      <c r="B531" t="s">
        <v>10</v>
      </c>
      <c r="C531" s="1">
        <v>42719.84652777778</v>
      </c>
      <c r="D531" t="s">
        <v>412</v>
      </c>
      <c r="E531" t="str">
        <f t="shared" si="8"/>
        <v>Katarzyna@gmail.com</v>
      </c>
      <c r="F531" t="s">
        <v>36</v>
      </c>
      <c r="G531" t="s">
        <v>412</v>
      </c>
      <c r="H531">
        <v>1</v>
      </c>
      <c r="J531">
        <v>79.900000000000006</v>
      </c>
      <c r="K531" t="str">
        <f>IF(LEFT(Tabela2[[#This Row],[First Name (Shipping)]])="a","K","M")</f>
        <v>M</v>
      </c>
    </row>
    <row r="532" spans="1:11" x14ac:dyDescent="0.25">
      <c r="A532">
        <v>1374</v>
      </c>
      <c r="B532" t="s">
        <v>10</v>
      </c>
      <c r="C532" s="1">
        <v>42719.853472222225</v>
      </c>
      <c r="D532" t="s">
        <v>413</v>
      </c>
      <c r="E532" t="str">
        <f t="shared" si="8"/>
        <v>Emilia@gmail.com</v>
      </c>
      <c r="F532" t="s">
        <v>84</v>
      </c>
      <c r="G532" t="s">
        <v>413</v>
      </c>
      <c r="H532">
        <v>1</v>
      </c>
      <c r="J532">
        <v>79.900000000000006</v>
      </c>
      <c r="K532" t="str">
        <f>IF(LEFT(Tabela2[[#This Row],[First Name (Shipping)]])="a","K","M")</f>
        <v>M</v>
      </c>
    </row>
    <row r="533" spans="1:11" x14ac:dyDescent="0.25">
      <c r="A533">
        <v>1375</v>
      </c>
      <c r="B533" t="s">
        <v>10</v>
      </c>
      <c r="C533" s="1">
        <v>42719.861805555556</v>
      </c>
      <c r="D533" t="s">
        <v>414</v>
      </c>
      <c r="E533" t="str">
        <f t="shared" si="8"/>
        <v>Karolina@gmail.com</v>
      </c>
      <c r="F533" t="s">
        <v>50</v>
      </c>
      <c r="G533" t="s">
        <v>414</v>
      </c>
      <c r="H533">
        <v>1</v>
      </c>
      <c r="J533">
        <v>79.900000000000006</v>
      </c>
      <c r="K533" t="str">
        <f>IF(LEFT(Tabela2[[#This Row],[First Name (Shipping)]])="a","K","M")</f>
        <v>M</v>
      </c>
    </row>
    <row r="534" spans="1:11" x14ac:dyDescent="0.25">
      <c r="A534">
        <v>1376</v>
      </c>
      <c r="B534" t="s">
        <v>10</v>
      </c>
      <c r="C534" s="1">
        <v>42719.865277777775</v>
      </c>
      <c r="D534" t="s">
        <v>415</v>
      </c>
      <c r="E534" t="str">
        <f t="shared" si="8"/>
        <v>Rafał@gmail.com</v>
      </c>
      <c r="F534" t="s">
        <v>87</v>
      </c>
      <c r="G534" t="s">
        <v>415</v>
      </c>
      <c r="H534">
        <v>1</v>
      </c>
      <c r="J534">
        <v>79.900000000000006</v>
      </c>
      <c r="K534" t="str">
        <f>IF(LEFT(Tabela2[[#This Row],[First Name (Shipping)]])="a","K","M")</f>
        <v>M</v>
      </c>
    </row>
    <row r="535" spans="1:11" x14ac:dyDescent="0.25">
      <c r="A535">
        <v>1377</v>
      </c>
      <c r="B535" t="s">
        <v>10</v>
      </c>
      <c r="C535" s="1">
        <v>42719.866666666669</v>
      </c>
      <c r="D535" t="s">
        <v>193</v>
      </c>
      <c r="E535" t="str">
        <f t="shared" si="8"/>
        <v>Irena@gmail.com</v>
      </c>
      <c r="F535" t="s">
        <v>89</v>
      </c>
      <c r="G535" t="s">
        <v>193</v>
      </c>
      <c r="H535">
        <v>1</v>
      </c>
      <c r="J535">
        <v>10.81</v>
      </c>
      <c r="K535" t="str">
        <f>IF(LEFT(Tabela2[[#This Row],[First Name (Shipping)]])="a","K","M")</f>
        <v>M</v>
      </c>
    </row>
    <row r="536" spans="1:11" x14ac:dyDescent="0.25">
      <c r="A536">
        <v>1378</v>
      </c>
      <c r="B536" t="s">
        <v>10</v>
      </c>
      <c r="C536" s="1">
        <v>42719.880555555559</v>
      </c>
      <c r="D536" t="s">
        <v>416</v>
      </c>
      <c r="E536" t="str">
        <f t="shared" si="8"/>
        <v>Konrad@gmail.com</v>
      </c>
      <c r="F536" t="s">
        <v>90</v>
      </c>
      <c r="G536" t="s">
        <v>416</v>
      </c>
      <c r="H536">
        <v>1</v>
      </c>
      <c r="J536">
        <v>79.900000000000006</v>
      </c>
      <c r="K536" t="str">
        <f>IF(LEFT(Tabela2[[#This Row],[First Name (Shipping)]])="a","K","M")</f>
        <v>M</v>
      </c>
    </row>
    <row r="537" spans="1:11" x14ac:dyDescent="0.25">
      <c r="A537">
        <v>1379</v>
      </c>
      <c r="B537" t="s">
        <v>10</v>
      </c>
      <c r="C537" s="1">
        <v>42719.899305555555</v>
      </c>
      <c r="D537" t="s">
        <v>81</v>
      </c>
      <c r="E537" t="str">
        <f t="shared" si="8"/>
        <v>Paulina@gmail.com</v>
      </c>
      <c r="F537" t="s">
        <v>62</v>
      </c>
      <c r="G537" t="s">
        <v>81</v>
      </c>
      <c r="H537">
        <v>1</v>
      </c>
      <c r="J537">
        <v>10.81</v>
      </c>
      <c r="K537" t="str">
        <f>IF(LEFT(Tabela2[[#This Row],[First Name (Shipping)]])="a","K","M")</f>
        <v>M</v>
      </c>
    </row>
    <row r="538" spans="1:11" x14ac:dyDescent="0.25">
      <c r="A538">
        <v>1380</v>
      </c>
      <c r="B538" t="s">
        <v>10</v>
      </c>
      <c r="C538" s="1">
        <v>42719.9</v>
      </c>
      <c r="D538" t="s">
        <v>417</v>
      </c>
      <c r="E538" t="str">
        <f t="shared" si="8"/>
        <v>Krzysztof@gmail.com</v>
      </c>
      <c r="F538" t="s">
        <v>93</v>
      </c>
      <c r="G538" t="s">
        <v>417</v>
      </c>
      <c r="H538">
        <v>1</v>
      </c>
      <c r="J538">
        <v>79.900000000000006</v>
      </c>
      <c r="K538" t="str">
        <f>IF(LEFT(Tabela2[[#This Row],[First Name (Shipping)]])="a","K","M")</f>
        <v>M</v>
      </c>
    </row>
    <row r="539" spans="1:11" x14ac:dyDescent="0.25">
      <c r="A539">
        <v>1381</v>
      </c>
      <c r="B539" t="s">
        <v>10</v>
      </c>
      <c r="C539" s="1">
        <v>42719.928472222222</v>
      </c>
      <c r="D539" t="s">
        <v>418</v>
      </c>
      <c r="E539" t="str">
        <f t="shared" si="8"/>
        <v>Małgorzata@gmail.com</v>
      </c>
      <c r="F539" t="s">
        <v>21</v>
      </c>
      <c r="G539" t="s">
        <v>418</v>
      </c>
      <c r="H539">
        <v>1</v>
      </c>
      <c r="J539">
        <v>79.900000000000006</v>
      </c>
      <c r="K539" t="str">
        <f>IF(LEFT(Tabela2[[#This Row],[First Name (Shipping)]])="a","K","M")</f>
        <v>M</v>
      </c>
    </row>
    <row r="540" spans="1:11" x14ac:dyDescent="0.25">
      <c r="A540">
        <v>1382</v>
      </c>
      <c r="B540" t="s">
        <v>10</v>
      </c>
      <c r="C540" s="1">
        <v>42719.930555555555</v>
      </c>
      <c r="D540" t="s">
        <v>419</v>
      </c>
      <c r="E540" t="str">
        <f t="shared" si="8"/>
        <v>Paulina@gmail.com</v>
      </c>
      <c r="F540" t="s">
        <v>62</v>
      </c>
      <c r="G540" t="s">
        <v>419</v>
      </c>
      <c r="H540">
        <v>1</v>
      </c>
      <c r="J540">
        <v>79.900000000000006</v>
      </c>
      <c r="K540" t="str">
        <f>IF(LEFT(Tabela2[[#This Row],[First Name (Shipping)]])="a","K","M")</f>
        <v>M</v>
      </c>
    </row>
    <row r="541" spans="1:11" x14ac:dyDescent="0.25">
      <c r="A541">
        <v>1383</v>
      </c>
      <c r="B541" t="s">
        <v>10</v>
      </c>
      <c r="C541" s="1">
        <v>42719.949305555558</v>
      </c>
      <c r="D541" t="s">
        <v>420</v>
      </c>
      <c r="E541" t="str">
        <f t="shared" si="8"/>
        <v>Katarzyna@gmail.com</v>
      </c>
      <c r="F541" t="s">
        <v>36</v>
      </c>
      <c r="G541" t="s">
        <v>420</v>
      </c>
      <c r="H541">
        <v>1</v>
      </c>
      <c r="J541">
        <v>79.900000000000006</v>
      </c>
      <c r="K541" t="str">
        <f>IF(LEFT(Tabela2[[#This Row],[First Name (Shipping)]])="a","K","M")</f>
        <v>M</v>
      </c>
    </row>
    <row r="542" spans="1:11" x14ac:dyDescent="0.25">
      <c r="A542">
        <v>1384</v>
      </c>
      <c r="B542" t="s">
        <v>10</v>
      </c>
      <c r="C542" s="1">
        <v>42719.960416666669</v>
      </c>
      <c r="D542" t="s">
        <v>319</v>
      </c>
      <c r="E542" t="str">
        <f t="shared" si="8"/>
        <v>Anna@gmail.com</v>
      </c>
      <c r="F542" t="s">
        <v>44</v>
      </c>
      <c r="G542" t="s">
        <v>319</v>
      </c>
      <c r="H542">
        <v>1</v>
      </c>
      <c r="J542">
        <v>79.900000000000006</v>
      </c>
      <c r="K542" t="str">
        <f>IF(LEFT(Tabela2[[#This Row],[First Name (Shipping)]])="a","K","M")</f>
        <v>K</v>
      </c>
    </row>
    <row r="543" spans="1:11" x14ac:dyDescent="0.25">
      <c r="A543">
        <v>1385</v>
      </c>
      <c r="B543" t="s">
        <v>10</v>
      </c>
      <c r="C543" s="1">
        <v>42719.977777777778</v>
      </c>
      <c r="D543" t="s">
        <v>421</v>
      </c>
      <c r="E543" t="str">
        <f t="shared" si="8"/>
        <v>Dawid@gmail.com</v>
      </c>
      <c r="F543" t="s">
        <v>98</v>
      </c>
      <c r="G543" t="s">
        <v>421</v>
      </c>
      <c r="H543">
        <v>1</v>
      </c>
      <c r="J543">
        <v>79.900000000000006</v>
      </c>
      <c r="K543" t="str">
        <f>IF(LEFT(Tabela2[[#This Row],[First Name (Shipping)]])="a","K","M")</f>
        <v>M</v>
      </c>
    </row>
    <row r="544" spans="1:11" x14ac:dyDescent="0.25">
      <c r="A544">
        <v>1386</v>
      </c>
      <c r="B544" t="s">
        <v>10</v>
      </c>
      <c r="C544" s="1">
        <v>42719.984722222223</v>
      </c>
      <c r="D544" t="s">
        <v>422</v>
      </c>
      <c r="E544" t="str">
        <f t="shared" si="8"/>
        <v>Rafal@gmail.com</v>
      </c>
      <c r="F544" t="s">
        <v>100</v>
      </c>
      <c r="G544" t="s">
        <v>422</v>
      </c>
      <c r="H544">
        <v>1</v>
      </c>
      <c r="J544">
        <v>79.900000000000006</v>
      </c>
      <c r="K544" t="str">
        <f>IF(LEFT(Tabela2[[#This Row],[First Name (Shipping)]])="a","K","M")</f>
        <v>M</v>
      </c>
    </row>
    <row r="545" spans="1:11" x14ac:dyDescent="0.25">
      <c r="A545">
        <v>1387</v>
      </c>
      <c r="B545" t="s">
        <v>10</v>
      </c>
      <c r="C545" s="1">
        <v>42720.00277777778</v>
      </c>
      <c r="D545" t="s">
        <v>283</v>
      </c>
      <c r="E545" t="str">
        <f t="shared" si="8"/>
        <v>Sylwia@gmail.com</v>
      </c>
      <c r="F545" t="s">
        <v>102</v>
      </c>
      <c r="G545" t="s">
        <v>283</v>
      </c>
      <c r="H545">
        <v>1</v>
      </c>
      <c r="J545">
        <v>10.81</v>
      </c>
      <c r="K545" t="str">
        <f>IF(LEFT(Tabela2[[#This Row],[First Name (Shipping)]])="a","K","M")</f>
        <v>M</v>
      </c>
    </row>
    <row r="546" spans="1:11" x14ac:dyDescent="0.25">
      <c r="A546">
        <v>1388</v>
      </c>
      <c r="B546" t="s">
        <v>10</v>
      </c>
      <c r="C546" s="1">
        <v>42720.284722222219</v>
      </c>
      <c r="D546" t="s">
        <v>423</v>
      </c>
      <c r="E546" t="str">
        <f t="shared" si="8"/>
        <v>Paulina@gmail.com</v>
      </c>
      <c r="F546" t="s">
        <v>62</v>
      </c>
      <c r="G546" t="s">
        <v>423</v>
      </c>
      <c r="H546">
        <v>1</v>
      </c>
      <c r="J546">
        <v>79.900000000000006</v>
      </c>
      <c r="K546" t="str">
        <f>IF(LEFT(Tabela2[[#This Row],[First Name (Shipping)]])="a","K","M")</f>
        <v>M</v>
      </c>
    </row>
    <row r="547" spans="1:11" x14ac:dyDescent="0.25">
      <c r="A547">
        <v>1389</v>
      </c>
      <c r="B547" t="s">
        <v>10</v>
      </c>
      <c r="C547" s="1">
        <v>42720.376388888886</v>
      </c>
      <c r="D547" t="s">
        <v>170</v>
      </c>
      <c r="E547" t="str">
        <f t="shared" si="8"/>
        <v>Michał@gmail.com</v>
      </c>
      <c r="F547" t="s">
        <v>23</v>
      </c>
      <c r="G547" t="s">
        <v>170</v>
      </c>
      <c r="H547">
        <v>1</v>
      </c>
      <c r="J547">
        <v>10.81</v>
      </c>
      <c r="K547" t="str">
        <f>IF(LEFT(Tabela2[[#This Row],[First Name (Shipping)]])="a","K","M")</f>
        <v>M</v>
      </c>
    </row>
    <row r="548" spans="1:11" x14ac:dyDescent="0.25">
      <c r="A548">
        <v>1390</v>
      </c>
      <c r="B548" t="s">
        <v>10</v>
      </c>
      <c r="C548" s="1">
        <v>42720.411111111112</v>
      </c>
      <c r="D548" t="s">
        <v>66</v>
      </c>
      <c r="E548" t="str">
        <f t="shared" si="8"/>
        <v>Agata@gmail.com</v>
      </c>
      <c r="F548" t="s">
        <v>106</v>
      </c>
      <c r="G548" t="s">
        <v>66</v>
      </c>
      <c r="H548">
        <v>1</v>
      </c>
      <c r="J548">
        <v>79.900000000000006</v>
      </c>
      <c r="K548" t="str">
        <f>IF(LEFT(Tabela2[[#This Row],[First Name (Shipping)]])="a","K","M")</f>
        <v>K</v>
      </c>
    </row>
    <row r="549" spans="1:11" x14ac:dyDescent="0.25">
      <c r="A549">
        <v>1394</v>
      </c>
      <c r="B549" t="s">
        <v>10</v>
      </c>
      <c r="C549" s="1">
        <v>42725.85833333333</v>
      </c>
      <c r="D549" t="s">
        <v>316</v>
      </c>
      <c r="E549" t="str">
        <f t="shared" si="8"/>
        <v>Katarzyna@gmail.com</v>
      </c>
      <c r="F549" t="s">
        <v>36</v>
      </c>
      <c r="G549" t="s">
        <v>316</v>
      </c>
      <c r="H549">
        <v>1</v>
      </c>
      <c r="I549" t="s">
        <v>13</v>
      </c>
      <c r="J549">
        <v>27.64</v>
      </c>
      <c r="K549" t="str">
        <f>IF(LEFT(Tabela2[[#This Row],[First Name (Shipping)]])="a","K","M")</f>
        <v>M</v>
      </c>
    </row>
    <row r="550" spans="1:11" x14ac:dyDescent="0.25">
      <c r="A550">
        <v>1395</v>
      </c>
      <c r="B550" t="s">
        <v>10</v>
      </c>
      <c r="C550" s="1">
        <v>42725.859027777777</v>
      </c>
      <c r="D550" t="s">
        <v>353</v>
      </c>
      <c r="E550" t="str">
        <f t="shared" si="8"/>
        <v>Agnieszka@gmail.com</v>
      </c>
      <c r="F550" t="s">
        <v>27</v>
      </c>
      <c r="G550" t="s">
        <v>353</v>
      </c>
      <c r="H550">
        <v>1</v>
      </c>
      <c r="I550" t="s">
        <v>13</v>
      </c>
      <c r="J550">
        <v>27.64</v>
      </c>
      <c r="K550" t="str">
        <f>IF(LEFT(Tabela2[[#This Row],[First Name (Shipping)]])="a","K","M")</f>
        <v>K</v>
      </c>
    </row>
    <row r="551" spans="1:11" x14ac:dyDescent="0.25">
      <c r="A551">
        <v>1396</v>
      </c>
      <c r="B551" t="s">
        <v>10</v>
      </c>
      <c r="C551" s="1">
        <v>42725.859027777777</v>
      </c>
      <c r="D551" t="s">
        <v>312</v>
      </c>
      <c r="E551" t="str">
        <f t="shared" si="8"/>
        <v>Robert@gmail.com</v>
      </c>
      <c r="F551" t="s">
        <v>71</v>
      </c>
      <c r="G551" t="s">
        <v>312</v>
      </c>
      <c r="H551">
        <v>1</v>
      </c>
      <c r="I551" t="s">
        <v>13</v>
      </c>
      <c r="J551">
        <v>27.64</v>
      </c>
      <c r="K551" t="str">
        <f>IF(LEFT(Tabela2[[#This Row],[First Name (Shipping)]])="a","K","M")</f>
        <v>M</v>
      </c>
    </row>
    <row r="552" spans="1:11" x14ac:dyDescent="0.25">
      <c r="A552">
        <v>1397</v>
      </c>
      <c r="B552" t="s">
        <v>10</v>
      </c>
      <c r="C552" s="1">
        <v>42725.86041666667</v>
      </c>
      <c r="D552" t="s">
        <v>424</v>
      </c>
      <c r="E552" t="str">
        <f t="shared" si="8"/>
        <v>Paweł@gmail.com</v>
      </c>
      <c r="F552" t="s">
        <v>111</v>
      </c>
      <c r="G552" t="s">
        <v>424</v>
      </c>
      <c r="H552">
        <v>1</v>
      </c>
      <c r="I552" t="s">
        <v>13</v>
      </c>
      <c r="J552">
        <v>27.64</v>
      </c>
      <c r="K552" t="str">
        <f>IF(LEFT(Tabela2[[#This Row],[First Name (Shipping)]])="a","K","M")</f>
        <v>M</v>
      </c>
    </row>
    <row r="553" spans="1:11" x14ac:dyDescent="0.25">
      <c r="A553">
        <v>1398</v>
      </c>
      <c r="B553" t="s">
        <v>10</v>
      </c>
      <c r="C553" s="1">
        <v>42725.861111111109</v>
      </c>
      <c r="D553" t="s">
        <v>425</v>
      </c>
      <c r="E553" t="str">
        <f t="shared" si="8"/>
        <v>Magda@gmail.com</v>
      </c>
      <c r="F553" t="s">
        <v>113</v>
      </c>
      <c r="G553" t="s">
        <v>425</v>
      </c>
      <c r="H553">
        <v>1</v>
      </c>
      <c r="I553" t="s">
        <v>13</v>
      </c>
      <c r="J553">
        <v>27.64</v>
      </c>
      <c r="K553" t="str">
        <f>IF(LEFT(Tabela2[[#This Row],[First Name (Shipping)]])="a","K","M")</f>
        <v>M</v>
      </c>
    </row>
    <row r="554" spans="1:11" x14ac:dyDescent="0.25">
      <c r="A554">
        <v>1399</v>
      </c>
      <c r="B554" t="s">
        <v>10</v>
      </c>
      <c r="C554" s="1">
        <v>42725.86041666667</v>
      </c>
      <c r="D554" t="s">
        <v>426</v>
      </c>
      <c r="E554" t="str">
        <f t="shared" si="8"/>
        <v>Aleksander@gmail.com</v>
      </c>
      <c r="F554" t="s">
        <v>115</v>
      </c>
      <c r="G554" t="s">
        <v>426</v>
      </c>
      <c r="H554">
        <v>1</v>
      </c>
      <c r="I554" t="s">
        <v>13</v>
      </c>
      <c r="J554">
        <v>27.64</v>
      </c>
      <c r="K554" t="str">
        <f>IF(LEFT(Tabela2[[#This Row],[First Name (Shipping)]])="a","K","M")</f>
        <v>K</v>
      </c>
    </row>
    <row r="555" spans="1:11" x14ac:dyDescent="0.25">
      <c r="A555">
        <v>1400</v>
      </c>
      <c r="B555" t="s">
        <v>10</v>
      </c>
      <c r="C555" s="1">
        <v>42725.86041666667</v>
      </c>
      <c r="D555" t="s">
        <v>427</v>
      </c>
      <c r="E555" t="str">
        <f t="shared" si="8"/>
        <v>Joanna@gmail.com</v>
      </c>
      <c r="F555" t="s">
        <v>53</v>
      </c>
      <c r="G555" t="s">
        <v>427</v>
      </c>
      <c r="H555">
        <v>1</v>
      </c>
      <c r="I555" t="s">
        <v>13</v>
      </c>
      <c r="J555">
        <v>27.64</v>
      </c>
      <c r="K555" t="str">
        <f>IF(LEFT(Tabela2[[#This Row],[First Name (Shipping)]])="a","K","M")</f>
        <v>M</v>
      </c>
    </row>
    <row r="556" spans="1:11" x14ac:dyDescent="0.25">
      <c r="A556">
        <v>1402</v>
      </c>
      <c r="B556" t="s">
        <v>10</v>
      </c>
      <c r="C556" s="1">
        <v>42725.862500000003</v>
      </c>
      <c r="D556" t="s">
        <v>428</v>
      </c>
      <c r="E556" t="str">
        <f t="shared" si="8"/>
        <v>Daniel@gmail.com</v>
      </c>
      <c r="F556" t="s">
        <v>118</v>
      </c>
      <c r="G556" t="s">
        <v>428</v>
      </c>
      <c r="H556">
        <v>1</v>
      </c>
      <c r="I556" t="s">
        <v>13</v>
      </c>
      <c r="J556">
        <v>27.64</v>
      </c>
      <c r="K556" t="str">
        <f>IF(LEFT(Tabela2[[#This Row],[First Name (Shipping)]])="a","K","M")</f>
        <v>M</v>
      </c>
    </row>
    <row r="557" spans="1:11" x14ac:dyDescent="0.25">
      <c r="A557">
        <v>1461</v>
      </c>
      <c r="B557" t="s">
        <v>10</v>
      </c>
      <c r="C557" s="1">
        <v>42745.558333333334</v>
      </c>
      <c r="D557" t="s">
        <v>429</v>
      </c>
      <c r="E557" t="str">
        <f t="shared" si="8"/>
        <v>Andrzej@gmail.com</v>
      </c>
      <c r="F557" t="s">
        <v>120</v>
      </c>
      <c r="G557" t="s">
        <v>429</v>
      </c>
      <c r="H557">
        <v>1</v>
      </c>
      <c r="J557">
        <v>27.64</v>
      </c>
      <c r="K557" t="str">
        <f>IF(LEFT(Tabela2[[#This Row],[First Name (Shipping)]])="a","K","M")</f>
        <v>K</v>
      </c>
    </row>
    <row r="558" spans="1:11" x14ac:dyDescent="0.25">
      <c r="A558">
        <v>1462</v>
      </c>
      <c r="B558" t="s">
        <v>10</v>
      </c>
      <c r="C558" s="1">
        <v>42745.815972222219</v>
      </c>
      <c r="D558" t="s">
        <v>283</v>
      </c>
      <c r="E558" t="str">
        <f t="shared" si="8"/>
        <v>Oskar@gmail.com</v>
      </c>
      <c r="F558" t="s">
        <v>122</v>
      </c>
      <c r="G558" t="s">
        <v>283</v>
      </c>
      <c r="H558">
        <v>1</v>
      </c>
      <c r="J558">
        <v>27.64</v>
      </c>
      <c r="K558" t="str">
        <f>IF(LEFT(Tabela2[[#This Row],[First Name (Shipping)]])="a","K","M")</f>
        <v>M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0B528-4815-4E49-904F-BEF27DBAAD00}">
  <dimension ref="A1:D17"/>
  <sheetViews>
    <sheetView tabSelected="1" workbookViewId="0">
      <selection activeCell="D9" sqref="D9"/>
    </sheetView>
  </sheetViews>
  <sheetFormatPr defaultColWidth="8.85546875" defaultRowHeight="15" x14ac:dyDescent="0.25"/>
  <cols>
    <col min="1" max="1" width="8.85546875" style="15"/>
    <col min="2" max="2" width="20.7109375" style="15" customWidth="1"/>
    <col min="3" max="3" width="18.7109375" style="15" customWidth="1"/>
    <col min="4" max="16384" width="8.85546875" style="15"/>
  </cols>
  <sheetData>
    <row r="1" spans="1:4" ht="33.75" x14ac:dyDescent="0.5">
      <c r="B1" s="39" t="s">
        <v>438</v>
      </c>
      <c r="C1" s="39"/>
      <c r="D1" s="16"/>
    </row>
    <row r="2" spans="1:4" ht="15.75" thickBot="1" x14ac:dyDescent="0.3">
      <c r="B2" s="17" t="s">
        <v>439</v>
      </c>
      <c r="C2" s="17" t="s">
        <v>440</v>
      </c>
    </row>
    <row r="3" spans="1:4" ht="15.75" thickTop="1" x14ac:dyDescent="0.25">
      <c r="A3" s="15" t="s">
        <v>441</v>
      </c>
      <c r="B3" s="15">
        <v>3242</v>
      </c>
      <c r="C3" s="15">
        <v>2032</v>
      </c>
    </row>
    <row r="4" spans="1:4" x14ac:dyDescent="0.25">
      <c r="A4" s="15" t="s">
        <v>442</v>
      </c>
      <c r="B4" s="15">
        <v>4322</v>
      </c>
      <c r="C4" s="15">
        <v>200</v>
      </c>
    </row>
    <row r="5" spans="1:4" x14ac:dyDescent="0.25">
      <c r="A5" s="15" t="s">
        <v>443</v>
      </c>
    </row>
    <row r="6" spans="1:4" x14ac:dyDescent="0.25">
      <c r="A6" s="15" t="s">
        <v>444</v>
      </c>
    </row>
    <row r="7" spans="1:4" x14ac:dyDescent="0.25">
      <c r="A7" s="15" t="s">
        <v>445</v>
      </c>
    </row>
    <row r="8" spans="1:4" x14ac:dyDescent="0.25">
      <c r="A8" s="15" t="s">
        <v>446</v>
      </c>
    </row>
    <row r="9" spans="1:4" x14ac:dyDescent="0.25">
      <c r="A9" s="15" t="s">
        <v>447</v>
      </c>
    </row>
    <row r="10" spans="1:4" x14ac:dyDescent="0.25">
      <c r="A10" s="15" t="s">
        <v>448</v>
      </c>
    </row>
    <row r="11" spans="1:4" x14ac:dyDescent="0.25">
      <c r="A11" s="15" t="s">
        <v>449</v>
      </c>
    </row>
    <row r="12" spans="1:4" x14ac:dyDescent="0.25">
      <c r="A12" s="15" t="s">
        <v>450</v>
      </c>
    </row>
    <row r="13" spans="1:4" x14ac:dyDescent="0.25">
      <c r="A13" s="15" t="s">
        <v>451</v>
      </c>
    </row>
    <row r="14" spans="1:4" x14ac:dyDescent="0.25">
      <c r="A14" s="15" t="s">
        <v>452</v>
      </c>
    </row>
    <row r="15" spans="1:4" x14ac:dyDescent="0.25">
      <c r="A15" s="15" t="s">
        <v>453</v>
      </c>
      <c r="B15" s="15">
        <f>SUM(B3:B14)</f>
        <v>7564</v>
      </c>
      <c r="C15" s="15">
        <f>SUM(C3:C14)</f>
        <v>2232</v>
      </c>
    </row>
    <row r="16" spans="1:4" ht="15.75" thickBot="1" x14ac:dyDescent="0.3"/>
    <row r="17" spans="2:4" ht="21.75" thickBot="1" x14ac:dyDescent="0.4">
      <c r="B17" s="40">
        <f>C15/B15</f>
        <v>0.29508196721311475</v>
      </c>
      <c r="C17" s="41"/>
      <c r="D17" s="18">
        <f>B17</f>
        <v>0.29508196721311475</v>
      </c>
    </row>
  </sheetData>
  <mergeCells count="2">
    <mergeCell ref="B1:C1"/>
    <mergeCell ref="B17:C17"/>
  </mergeCells>
  <conditionalFormatting sqref="B17">
    <cfRule type="dataBar" priority="1">
      <dataBar showValue="0"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{A0C7DD26-6510-4E07-8C55-E301D65AD5C7}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C7DD26-6510-4E07-8C55-E301D65AD5C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6381-B322-4593-A4EB-B7897E7D2514}">
  <dimension ref="A1:E5"/>
  <sheetViews>
    <sheetView workbookViewId="0">
      <selection activeCell="B4" sqref="B4"/>
    </sheetView>
  </sheetViews>
  <sheetFormatPr defaultRowHeight="15" x14ac:dyDescent="0.25"/>
  <cols>
    <col min="1" max="1" width="16.7109375" bestFit="1" customWidth="1"/>
    <col min="2" max="2" width="18.42578125" bestFit="1" customWidth="1"/>
    <col min="4" max="4" width="28.42578125" customWidth="1"/>
  </cols>
  <sheetData>
    <row r="1" spans="1:5" x14ac:dyDescent="0.25">
      <c r="D1" t="s">
        <v>432</v>
      </c>
    </row>
    <row r="2" spans="1:5" x14ac:dyDescent="0.25">
      <c r="D2" t="s">
        <v>433</v>
      </c>
      <c r="E2" s="14">
        <f>GETPIVOTDATA("Order Status",$A$3,"Order Status","Anulowane")/GETPIVOTDATA("Order Status",$A$3,"Order Status","Zrealizowane")</f>
        <v>0.11491935483870967</v>
      </c>
    </row>
    <row r="3" spans="1:5" x14ac:dyDescent="0.25">
      <c r="A3" s="11" t="s">
        <v>430</v>
      </c>
      <c r="B3" t="s">
        <v>431</v>
      </c>
    </row>
    <row r="4" spans="1:5" x14ac:dyDescent="0.25">
      <c r="A4" s="12" t="s">
        <v>15</v>
      </c>
      <c r="B4" s="13">
        <v>57</v>
      </c>
    </row>
    <row r="5" spans="1:5" x14ac:dyDescent="0.25">
      <c r="A5" s="12" t="s">
        <v>10</v>
      </c>
      <c r="B5" s="13">
        <v>496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5608-61FD-499F-87B9-1B67B2AF216B}">
  <dimension ref="A3:B6"/>
  <sheetViews>
    <sheetView workbookViewId="0">
      <selection activeCell="A4" sqref="A4"/>
    </sheetView>
  </sheetViews>
  <sheetFormatPr defaultRowHeight="15" x14ac:dyDescent="0.25"/>
  <cols>
    <col min="1" max="1" width="16.7109375" bestFit="1" customWidth="1"/>
    <col min="2" max="2" width="18.140625" bestFit="1" customWidth="1"/>
  </cols>
  <sheetData>
    <row r="3" spans="1:2" x14ac:dyDescent="0.25">
      <c r="A3" s="11" t="s">
        <v>430</v>
      </c>
      <c r="B3" t="s">
        <v>436</v>
      </c>
    </row>
    <row r="4" spans="1:2" x14ac:dyDescent="0.25">
      <c r="A4" s="12" t="s">
        <v>434</v>
      </c>
      <c r="B4" s="13">
        <v>36707.860000000379</v>
      </c>
    </row>
    <row r="5" spans="1:2" x14ac:dyDescent="0.25">
      <c r="A5" s="12" t="s">
        <v>435</v>
      </c>
      <c r="B5" s="13">
        <v>3555.2799999999997</v>
      </c>
    </row>
    <row r="6" spans="1:2" x14ac:dyDescent="0.25">
      <c r="A6" s="12" t="s">
        <v>437</v>
      </c>
      <c r="B6" s="13">
        <v>79.900000000000006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4D75-A950-4976-B2F4-B44C30B085C1}">
  <dimension ref="A3:B5"/>
  <sheetViews>
    <sheetView workbookViewId="0">
      <selection activeCell="I25" sqref="I25"/>
    </sheetView>
  </sheetViews>
  <sheetFormatPr defaultRowHeight="15" x14ac:dyDescent="0.25"/>
  <cols>
    <col min="1" max="1" width="16.7109375" bestFit="1" customWidth="1"/>
    <col min="2" max="2" width="11.28515625" bestFit="1" customWidth="1"/>
  </cols>
  <sheetData>
    <row r="3" spans="1:2" x14ac:dyDescent="0.25">
      <c r="A3" s="11" t="s">
        <v>430</v>
      </c>
      <c r="B3" t="s">
        <v>457</v>
      </c>
    </row>
    <row r="4" spans="1:2" x14ac:dyDescent="0.25">
      <c r="A4" s="12" t="s">
        <v>455</v>
      </c>
      <c r="B4" s="13">
        <v>103</v>
      </c>
    </row>
    <row r="5" spans="1:2" x14ac:dyDescent="0.25">
      <c r="A5" s="12" t="s">
        <v>456</v>
      </c>
      <c r="B5" s="13">
        <v>454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C400-F998-4345-BE94-CBC64A5130DF}">
  <dimension ref="A3:C5"/>
  <sheetViews>
    <sheetView topLeftCell="A7" workbookViewId="0">
      <selection activeCell="K23" sqref="K23"/>
    </sheetView>
  </sheetViews>
  <sheetFormatPr defaultRowHeight="15" x14ac:dyDescent="0.25"/>
  <cols>
    <col min="1" max="1" width="18.140625" bestFit="1" customWidth="1"/>
  </cols>
  <sheetData>
    <row r="3" spans="1:3" x14ac:dyDescent="0.25">
      <c r="A3" t="s">
        <v>436</v>
      </c>
      <c r="C3" t="s">
        <v>458</v>
      </c>
    </row>
    <row r="4" spans="1:3" x14ac:dyDescent="0.25">
      <c r="A4" s="13">
        <v>40343.040000000401</v>
      </c>
      <c r="C4">
        <v>60000</v>
      </c>
    </row>
    <row r="5" spans="1:3" x14ac:dyDescent="0.25">
      <c r="C5" s="14">
        <f>GETPIVOTDATA("Item Cost #1",$A$3)/C4</f>
        <v>0.67238400000000664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79C1-15D9-4422-89A3-171E8AA07B39}">
  <dimension ref="A1:I18"/>
  <sheetViews>
    <sheetView showGridLines="0" topLeftCell="A7" zoomScaleNormal="100" workbookViewId="0">
      <selection activeCell="K17" sqref="K17"/>
    </sheetView>
  </sheetViews>
  <sheetFormatPr defaultColWidth="9.140625" defaultRowHeight="12.75" x14ac:dyDescent="0.2"/>
  <cols>
    <col min="1" max="3" width="9.140625" style="19"/>
    <col min="4" max="6" width="17" style="19" customWidth="1"/>
    <col min="7" max="7" width="17.140625" style="19" customWidth="1"/>
    <col min="8" max="8" width="17" style="19" customWidth="1"/>
    <col min="9" max="16384" width="9.140625" style="19"/>
  </cols>
  <sheetData>
    <row r="1" spans="1:9" x14ac:dyDescent="0.2">
      <c r="A1" s="19" t="s">
        <v>459</v>
      </c>
      <c r="I1" s="20">
        <v>1</v>
      </c>
    </row>
    <row r="2" spans="1:9" x14ac:dyDescent="0.2">
      <c r="F2" s="42" t="s">
        <v>460</v>
      </c>
      <c r="G2" s="42"/>
    </row>
    <row r="3" spans="1:9" x14ac:dyDescent="0.2">
      <c r="F3" s="42" t="s">
        <v>461</v>
      </c>
      <c r="G3" s="42"/>
    </row>
    <row r="4" spans="1:9" x14ac:dyDescent="0.2">
      <c r="F4" s="43" t="s">
        <v>462</v>
      </c>
      <c r="G4" s="43"/>
    </row>
    <row r="5" spans="1:9" x14ac:dyDescent="0.2">
      <c r="F5" s="43" t="s">
        <v>463</v>
      </c>
      <c r="G5" s="43"/>
    </row>
    <row r="6" spans="1:9" x14ac:dyDescent="0.2">
      <c r="F6" s="21" t="s">
        <v>464</v>
      </c>
    </row>
    <row r="16" spans="1:9" x14ac:dyDescent="0.2">
      <c r="D16" s="22" t="s">
        <v>465</v>
      </c>
      <c r="E16" s="22" t="s">
        <v>466</v>
      </c>
      <c r="F16" s="22" t="s">
        <v>467</v>
      </c>
      <c r="G16" s="22" t="s">
        <v>468</v>
      </c>
      <c r="H16" s="22" t="s">
        <v>469</v>
      </c>
    </row>
    <row r="17" spans="4:8" x14ac:dyDescent="0.2">
      <c r="D17" s="23">
        <v>0.9</v>
      </c>
      <c r="E17" s="23">
        <v>0.7</v>
      </c>
      <c r="F17" s="23">
        <v>0.81</v>
      </c>
      <c r="G17" s="23">
        <v>0.2</v>
      </c>
      <c r="H17" s="23">
        <v>0.34</v>
      </c>
    </row>
    <row r="18" spans="4:8" x14ac:dyDescent="0.2">
      <c r="D18" s="24">
        <f>IF(100%-D17-$I$1*2/100&gt;0,100%-D17-$I$1*2/100,0%)</f>
        <v>7.9999999999999974E-2</v>
      </c>
      <c r="E18" s="24">
        <f t="shared" ref="E18:H18" si="0">IF(100%-E17-$I$1*2/100&gt;0,100%-E17-$I$1*2/100,0%)</f>
        <v>0.28000000000000003</v>
      </c>
      <c r="F18" s="24">
        <f t="shared" si="0"/>
        <v>0.16999999999999996</v>
      </c>
      <c r="G18" s="24">
        <f t="shared" si="0"/>
        <v>0.78</v>
      </c>
      <c r="H18" s="24">
        <f t="shared" si="0"/>
        <v>0.6399999999999999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Scroll Bar 1">
              <controlPr defaultSize="0" autoPict="0">
                <anchor moveWithCells="1">
                  <from>
                    <xdr:col>7</xdr:col>
                    <xdr:colOff>0</xdr:colOff>
                    <xdr:row>1</xdr:row>
                    <xdr:rowOff>0</xdr:rowOff>
                  </from>
                  <to>
                    <xdr:col>7</xdr:col>
                    <xdr:colOff>438150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08D2-8DE8-4028-86CC-57BD9FA8CD10}">
  <dimension ref="C15:R28"/>
  <sheetViews>
    <sheetView topLeftCell="A14" zoomScale="85" zoomScaleNormal="85" workbookViewId="0">
      <selection activeCell="O17" sqref="O17"/>
    </sheetView>
  </sheetViews>
  <sheetFormatPr defaultColWidth="9.140625" defaultRowHeight="12.75" x14ac:dyDescent="0.2"/>
  <cols>
    <col min="1" max="2" width="9.140625" style="25"/>
    <col min="3" max="12" width="2.7109375" style="25" customWidth="1"/>
    <col min="13" max="16384" width="9.140625" style="25"/>
  </cols>
  <sheetData>
    <row r="15" spans="3:18" x14ac:dyDescent="0.2">
      <c r="R15" s="25" t="s">
        <v>470</v>
      </c>
    </row>
    <row r="16" spans="3:18" x14ac:dyDescent="0.2">
      <c r="C16" s="44" t="s">
        <v>471</v>
      </c>
      <c r="D16" s="44"/>
      <c r="E16" s="44"/>
      <c r="F16" s="44"/>
      <c r="G16" s="44"/>
      <c r="H16" s="44"/>
      <c r="I16" s="44"/>
      <c r="J16" s="44"/>
      <c r="K16" s="44"/>
      <c r="L16" s="44"/>
    </row>
    <row r="17" spans="3:12" ht="26.25" x14ac:dyDescent="0.4">
      <c r="C17" s="45" t="s">
        <v>472</v>
      </c>
      <c r="D17" s="45"/>
      <c r="E17" s="45"/>
      <c r="F17" s="45"/>
      <c r="G17" s="45"/>
      <c r="H17" s="45"/>
      <c r="I17" s="45"/>
      <c r="J17" s="45"/>
      <c r="K17" s="45"/>
      <c r="L17" s="45"/>
    </row>
    <row r="18" spans="3:12" x14ac:dyDescent="0.2">
      <c r="C18" s="26">
        <f t="shared" ref="C18:L26" si="0">C19+10%</f>
        <v>0.90999999999999992</v>
      </c>
      <c r="D18" s="26">
        <f t="shared" si="0"/>
        <v>0.91999999999999993</v>
      </c>
      <c r="E18" s="26">
        <f t="shared" si="0"/>
        <v>0.92999999999999994</v>
      </c>
      <c r="F18" s="26">
        <f t="shared" si="0"/>
        <v>0.94</v>
      </c>
      <c r="G18" s="26">
        <f t="shared" si="0"/>
        <v>0.94999999999999984</v>
      </c>
      <c r="H18" s="26">
        <f t="shared" si="0"/>
        <v>0.95999999999999985</v>
      </c>
      <c r="I18" s="26">
        <f t="shared" si="0"/>
        <v>0.96999999999999986</v>
      </c>
      <c r="J18" s="26">
        <f t="shared" si="0"/>
        <v>0.97999999999999987</v>
      </c>
      <c r="K18" s="26">
        <f t="shared" si="0"/>
        <v>0.98999999999999988</v>
      </c>
      <c r="L18" s="26">
        <f t="shared" si="0"/>
        <v>0.99999999999999989</v>
      </c>
    </row>
    <row r="19" spans="3:12" x14ac:dyDescent="0.2">
      <c r="C19" s="26">
        <f t="shared" si="0"/>
        <v>0.80999999999999994</v>
      </c>
      <c r="D19" s="26">
        <f t="shared" si="0"/>
        <v>0.82</v>
      </c>
      <c r="E19" s="26">
        <f t="shared" si="0"/>
        <v>0.83</v>
      </c>
      <c r="F19" s="26">
        <f t="shared" si="0"/>
        <v>0.84</v>
      </c>
      <c r="G19" s="26">
        <f t="shared" si="0"/>
        <v>0.84999999999999987</v>
      </c>
      <c r="H19" s="26">
        <f t="shared" si="0"/>
        <v>0.85999999999999988</v>
      </c>
      <c r="I19" s="26">
        <f t="shared" si="0"/>
        <v>0.86999999999999988</v>
      </c>
      <c r="J19" s="26">
        <f t="shared" si="0"/>
        <v>0.87999999999999989</v>
      </c>
      <c r="K19" s="26">
        <f t="shared" si="0"/>
        <v>0.8899999999999999</v>
      </c>
      <c r="L19" s="26">
        <f t="shared" si="0"/>
        <v>0.89999999999999991</v>
      </c>
    </row>
    <row r="20" spans="3:12" x14ac:dyDescent="0.2">
      <c r="C20" s="26">
        <f t="shared" si="0"/>
        <v>0.71</v>
      </c>
      <c r="D20" s="26">
        <f t="shared" si="0"/>
        <v>0.72</v>
      </c>
      <c r="E20" s="26">
        <f t="shared" si="0"/>
        <v>0.73</v>
      </c>
      <c r="F20" s="26">
        <f t="shared" si="0"/>
        <v>0.74</v>
      </c>
      <c r="G20" s="26">
        <f t="shared" si="0"/>
        <v>0.74999999999999989</v>
      </c>
      <c r="H20" s="26">
        <f t="shared" si="0"/>
        <v>0.7599999999999999</v>
      </c>
      <c r="I20" s="26">
        <f t="shared" si="0"/>
        <v>0.76999999999999991</v>
      </c>
      <c r="J20" s="26">
        <f t="shared" si="0"/>
        <v>0.77999999999999992</v>
      </c>
      <c r="K20" s="26">
        <f t="shared" si="0"/>
        <v>0.78999999999999992</v>
      </c>
      <c r="L20" s="26">
        <f t="shared" si="0"/>
        <v>0.79999999999999993</v>
      </c>
    </row>
    <row r="21" spans="3:12" x14ac:dyDescent="0.2">
      <c r="C21" s="26">
        <f t="shared" si="0"/>
        <v>0.61</v>
      </c>
      <c r="D21" s="26">
        <f t="shared" si="0"/>
        <v>0.62</v>
      </c>
      <c r="E21" s="26">
        <f t="shared" si="0"/>
        <v>0.63</v>
      </c>
      <c r="F21" s="26">
        <f t="shared" si="0"/>
        <v>0.64</v>
      </c>
      <c r="G21" s="26">
        <f t="shared" si="0"/>
        <v>0.64999999999999991</v>
      </c>
      <c r="H21" s="26">
        <f t="shared" si="0"/>
        <v>0.65999999999999992</v>
      </c>
      <c r="I21" s="26">
        <f t="shared" si="0"/>
        <v>0.66999999999999993</v>
      </c>
      <c r="J21" s="26">
        <f t="shared" si="0"/>
        <v>0.67999999999999994</v>
      </c>
      <c r="K21" s="26">
        <f t="shared" si="0"/>
        <v>0.69</v>
      </c>
      <c r="L21" s="26">
        <f t="shared" si="0"/>
        <v>0.7</v>
      </c>
    </row>
    <row r="22" spans="3:12" x14ac:dyDescent="0.2">
      <c r="C22" s="26">
        <f t="shared" si="0"/>
        <v>0.51</v>
      </c>
      <c r="D22" s="26">
        <f t="shared" si="0"/>
        <v>0.52</v>
      </c>
      <c r="E22" s="26">
        <f t="shared" si="0"/>
        <v>0.53</v>
      </c>
      <c r="F22" s="26">
        <f t="shared" si="0"/>
        <v>0.54</v>
      </c>
      <c r="G22" s="26">
        <f t="shared" si="0"/>
        <v>0.54999999999999993</v>
      </c>
      <c r="H22" s="26">
        <f t="shared" si="0"/>
        <v>0.55999999999999994</v>
      </c>
      <c r="I22" s="26">
        <f t="shared" si="0"/>
        <v>0.56999999999999995</v>
      </c>
      <c r="J22" s="26">
        <f t="shared" si="0"/>
        <v>0.57999999999999996</v>
      </c>
      <c r="K22" s="26">
        <f t="shared" si="0"/>
        <v>0.59</v>
      </c>
      <c r="L22" s="26">
        <f t="shared" si="0"/>
        <v>0.6</v>
      </c>
    </row>
    <row r="23" spans="3:12" x14ac:dyDescent="0.2">
      <c r="C23" s="26">
        <f t="shared" si="0"/>
        <v>0.41000000000000003</v>
      </c>
      <c r="D23" s="26">
        <f t="shared" si="0"/>
        <v>0.42000000000000004</v>
      </c>
      <c r="E23" s="26">
        <f t="shared" si="0"/>
        <v>0.43000000000000005</v>
      </c>
      <c r="F23" s="26">
        <f t="shared" si="0"/>
        <v>0.44000000000000006</v>
      </c>
      <c r="G23" s="26">
        <f t="shared" si="0"/>
        <v>0.44999999999999996</v>
      </c>
      <c r="H23" s="26">
        <f t="shared" si="0"/>
        <v>0.45999999999999996</v>
      </c>
      <c r="I23" s="26">
        <f t="shared" si="0"/>
        <v>0.47</v>
      </c>
      <c r="J23" s="26">
        <f t="shared" si="0"/>
        <v>0.48</v>
      </c>
      <c r="K23" s="26">
        <f t="shared" si="0"/>
        <v>0.49</v>
      </c>
      <c r="L23" s="26">
        <f t="shared" si="0"/>
        <v>0.5</v>
      </c>
    </row>
    <row r="24" spans="3:12" x14ac:dyDescent="0.2">
      <c r="C24" s="26">
        <f t="shared" si="0"/>
        <v>0.31000000000000005</v>
      </c>
      <c r="D24" s="26">
        <f t="shared" si="0"/>
        <v>0.32000000000000006</v>
      </c>
      <c r="E24" s="26">
        <f t="shared" si="0"/>
        <v>0.33</v>
      </c>
      <c r="F24" s="26">
        <f t="shared" si="0"/>
        <v>0.34</v>
      </c>
      <c r="G24" s="26">
        <f t="shared" si="0"/>
        <v>0.35</v>
      </c>
      <c r="H24" s="26">
        <f t="shared" si="0"/>
        <v>0.36</v>
      </c>
      <c r="I24" s="26">
        <f t="shared" si="0"/>
        <v>0.37</v>
      </c>
      <c r="J24" s="26">
        <f t="shared" si="0"/>
        <v>0.38</v>
      </c>
      <c r="K24" s="26">
        <f t="shared" si="0"/>
        <v>0.39</v>
      </c>
      <c r="L24" s="26">
        <f t="shared" si="0"/>
        <v>0.4</v>
      </c>
    </row>
    <row r="25" spans="3:12" x14ac:dyDescent="0.2">
      <c r="C25" s="26">
        <f t="shared" si="0"/>
        <v>0.21000000000000002</v>
      </c>
      <c r="D25" s="26">
        <f t="shared" si="0"/>
        <v>0.22000000000000003</v>
      </c>
      <c r="E25" s="26">
        <f t="shared" si="0"/>
        <v>0.23</v>
      </c>
      <c r="F25" s="26">
        <f t="shared" si="0"/>
        <v>0.24000000000000002</v>
      </c>
      <c r="G25" s="26">
        <f t="shared" si="0"/>
        <v>0.25</v>
      </c>
      <c r="H25" s="26">
        <f t="shared" si="0"/>
        <v>0.26</v>
      </c>
      <c r="I25" s="26">
        <f t="shared" si="0"/>
        <v>0.27</v>
      </c>
      <c r="J25" s="26">
        <f t="shared" si="0"/>
        <v>0.28000000000000003</v>
      </c>
      <c r="K25" s="26">
        <f t="shared" si="0"/>
        <v>0.29000000000000004</v>
      </c>
      <c r="L25" s="26">
        <f t="shared" si="0"/>
        <v>0.30000000000000004</v>
      </c>
    </row>
    <row r="26" spans="3:12" x14ac:dyDescent="0.2">
      <c r="C26" s="26">
        <f>C27+10%</f>
        <v>0.11</v>
      </c>
      <c r="D26" s="26">
        <f>D27+10%</f>
        <v>0.12000000000000001</v>
      </c>
      <c r="E26" s="26">
        <f t="shared" si="0"/>
        <v>0.13</v>
      </c>
      <c r="F26" s="26">
        <f t="shared" si="0"/>
        <v>0.14000000000000001</v>
      </c>
      <c r="G26" s="26">
        <f t="shared" si="0"/>
        <v>0.15000000000000002</v>
      </c>
      <c r="H26" s="26">
        <f t="shared" si="0"/>
        <v>0.16</v>
      </c>
      <c r="I26" s="26">
        <f t="shared" si="0"/>
        <v>0.17</v>
      </c>
      <c r="J26" s="26">
        <f t="shared" si="0"/>
        <v>0.18</v>
      </c>
      <c r="K26" s="26">
        <f t="shared" si="0"/>
        <v>0.19</v>
      </c>
      <c r="L26" s="26">
        <f t="shared" si="0"/>
        <v>0.2</v>
      </c>
    </row>
    <row r="27" spans="3:12" x14ac:dyDescent="0.2">
      <c r="C27" s="26">
        <v>0.01</v>
      </c>
      <c r="D27" s="26">
        <v>0.02</v>
      </c>
      <c r="E27" s="26">
        <v>0.03</v>
      </c>
      <c r="F27" s="26">
        <v>0.04</v>
      </c>
      <c r="G27" s="26">
        <v>0.05</v>
      </c>
      <c r="H27" s="26">
        <v>0.06</v>
      </c>
      <c r="I27" s="26">
        <v>7.0000000000000007E-2</v>
      </c>
      <c r="J27" s="26">
        <v>0.08</v>
      </c>
      <c r="K27" s="26">
        <v>0.09</v>
      </c>
      <c r="L27" s="26">
        <v>0.1</v>
      </c>
    </row>
    <row r="28" spans="3:12" ht="26.25" x14ac:dyDescent="0.4">
      <c r="C28" s="45">
        <v>0.57999999999999996</v>
      </c>
      <c r="D28" s="45"/>
      <c r="E28" s="45"/>
      <c r="F28" s="45"/>
      <c r="G28" s="45"/>
      <c r="H28" s="45"/>
      <c r="I28" s="45"/>
      <c r="J28" s="45"/>
      <c r="K28" s="45"/>
      <c r="L28" s="45"/>
    </row>
  </sheetData>
  <mergeCells count="3">
    <mergeCell ref="C16:L16"/>
    <mergeCell ref="C17:L17"/>
    <mergeCell ref="C28:L28"/>
  </mergeCells>
  <conditionalFormatting sqref="C18:L27">
    <cfRule type="expression" dxfId="146" priority="1">
      <formula>C18&lt;=$C$28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D06C0-CFE0-4D82-8EC2-1DCD944E0538}">
  <dimension ref="A1:Z51"/>
  <sheetViews>
    <sheetView showGridLines="0" zoomScale="80" zoomScaleNormal="80" workbookViewId="0">
      <selection activeCell="E26" sqref="E26"/>
    </sheetView>
  </sheetViews>
  <sheetFormatPr defaultColWidth="8.85546875" defaultRowHeight="12.75" x14ac:dyDescent="0.2"/>
  <cols>
    <col min="1" max="1" width="13.85546875" style="28" bestFit="1" customWidth="1"/>
    <col min="2" max="15" width="8.85546875" style="28"/>
    <col min="16" max="16" width="14" style="28" customWidth="1"/>
    <col min="17" max="16384" width="8.85546875" style="28"/>
  </cols>
  <sheetData>
    <row r="1" spans="1:26" x14ac:dyDescent="0.2">
      <c r="A1" s="15" t="s">
        <v>473</v>
      </c>
      <c r="Q1" s="46" t="str">
        <f>IF(Z1=2,"EUR",IF(Z1=3,"DOL","PLN"))</f>
        <v>PLN</v>
      </c>
      <c r="R1" s="46"/>
      <c r="Z1" s="29">
        <v>1</v>
      </c>
    </row>
    <row r="2" spans="1:26" ht="15" x14ac:dyDescent="0.25">
      <c r="A2" s="58">
        <v>26354</v>
      </c>
      <c r="Q2" s="46"/>
      <c r="R2" s="46"/>
    </row>
    <row r="3" spans="1:26" x14ac:dyDescent="0.2">
      <c r="A3" s="27"/>
      <c r="Q3" s="46"/>
      <c r="R3" s="46"/>
    </row>
    <row r="4" spans="1:26" x14ac:dyDescent="0.2">
      <c r="A4" s="30"/>
      <c r="Q4" s="46"/>
      <c r="R4" s="46"/>
    </row>
    <row r="5" spans="1:26" x14ac:dyDescent="0.2">
      <c r="A5" s="31" t="s">
        <v>453</v>
      </c>
      <c r="Q5" s="46"/>
      <c r="R5" s="46"/>
    </row>
    <row r="6" spans="1:26" x14ac:dyDescent="0.2">
      <c r="A6" s="32">
        <f>IF(Z1=1,GETPIVOTDATA("Kwota",$A$1),IF(Z1=2,GETPIVOTDATA("Kwota",$A$1)/[2]Waluty!B2,IF(Z1=3,GETPIVOTDATA("Kwota",$A$1)/[2]Waluty!B3,GETPIVOTDATA("Kwota",$A$1))))</f>
        <v>26354</v>
      </c>
    </row>
    <row r="7" spans="1:26" x14ac:dyDescent="0.2">
      <c r="A7" s="33"/>
    </row>
    <row r="8" spans="1:26" x14ac:dyDescent="0.2">
      <c r="A8" s="34"/>
    </row>
    <row r="9" spans="1:26" x14ac:dyDescent="0.2">
      <c r="A9" s="33"/>
    </row>
    <row r="10" spans="1:26" x14ac:dyDescent="0.2">
      <c r="A10" s="35"/>
    </row>
    <row r="11" spans="1:26" x14ac:dyDescent="0.2">
      <c r="A11" s="36" t="s">
        <v>458</v>
      </c>
    </row>
    <row r="12" spans="1:26" x14ac:dyDescent="0.2">
      <c r="A12" s="37">
        <f>ROUND(GETPIVOTDATA("Kwota",$A$1)/1000000,2)</f>
        <v>0.03</v>
      </c>
    </row>
    <row r="13" spans="1:26" x14ac:dyDescent="0.2">
      <c r="A13" s="30"/>
    </row>
    <row r="14" spans="1:26" x14ac:dyDescent="0.2">
      <c r="A14" s="38">
        <v>43830</v>
      </c>
    </row>
    <row r="15" spans="1:26" x14ac:dyDescent="0.2">
      <c r="A15" s="30"/>
    </row>
    <row r="16" spans="1:26" x14ac:dyDescent="0.2">
      <c r="A16" s="30"/>
    </row>
    <row r="17" spans="1:25" x14ac:dyDescent="0.2">
      <c r="A17" s="30"/>
    </row>
    <row r="18" spans="1:25" x14ac:dyDescent="0.2">
      <c r="A18" s="30"/>
    </row>
    <row r="19" spans="1:25" x14ac:dyDescent="0.2">
      <c r="A19" s="30"/>
    </row>
    <row r="20" spans="1:25" x14ac:dyDescent="0.2">
      <c r="A20" s="30"/>
    </row>
    <row r="21" spans="1:25" x14ac:dyDescent="0.2">
      <c r="A21" s="30"/>
    </row>
    <row r="22" spans="1:25" x14ac:dyDescent="0.2">
      <c r="A22" s="30"/>
    </row>
    <row r="23" spans="1:25" x14ac:dyDescent="0.2">
      <c r="A23" s="30"/>
    </row>
    <row r="24" spans="1:25" x14ac:dyDescent="0.2">
      <c r="A24" s="30"/>
    </row>
    <row r="25" spans="1:25" x14ac:dyDescent="0.2">
      <c r="A25" s="30"/>
      <c r="Q25" s="47" t="s">
        <v>474</v>
      </c>
      <c r="R25" s="47"/>
      <c r="S25" s="48"/>
      <c r="T25" s="49" t="s">
        <v>475</v>
      </c>
      <c r="U25" s="47"/>
      <c r="V25" s="48"/>
      <c r="W25" s="50" t="s">
        <v>476</v>
      </c>
      <c r="X25" s="50"/>
      <c r="Y25" s="50"/>
    </row>
    <row r="26" spans="1:25" x14ac:dyDescent="0.2">
      <c r="A26" s="30"/>
      <c r="Q26" s="47"/>
      <c r="R26" s="47"/>
      <c r="S26" s="48"/>
      <c r="T26" s="49"/>
      <c r="U26" s="47"/>
      <c r="V26" s="48"/>
      <c r="W26" s="50"/>
      <c r="X26" s="50"/>
      <c r="Y26" s="50"/>
    </row>
    <row r="27" spans="1:25" x14ac:dyDescent="0.2">
      <c r="A27" s="30"/>
      <c r="Q27" s="47"/>
      <c r="R27" s="47"/>
      <c r="S27" s="48"/>
      <c r="T27" s="49"/>
      <c r="U27" s="47"/>
      <c r="V27" s="48"/>
      <c r="W27" s="50"/>
      <c r="X27" s="50"/>
      <c r="Y27" s="50"/>
    </row>
    <row r="28" spans="1:25" x14ac:dyDescent="0.2">
      <c r="A28" s="30"/>
      <c r="Q28" s="47"/>
      <c r="R28" s="47"/>
      <c r="S28" s="48"/>
      <c r="T28" s="49"/>
      <c r="U28" s="47"/>
      <c r="V28" s="48"/>
      <c r="W28" s="50"/>
      <c r="X28" s="50"/>
      <c r="Y28" s="50"/>
    </row>
    <row r="29" spans="1:25" x14ac:dyDescent="0.2">
      <c r="A29" s="30"/>
      <c r="Q29" s="51">
        <f ca="1">TODAY()</f>
        <v>43509</v>
      </c>
      <c r="R29" s="52"/>
      <c r="S29" s="53"/>
      <c r="T29" s="54">
        <f ca="1">A14-TODAY()</f>
        <v>321</v>
      </c>
      <c r="U29" s="55"/>
      <c r="V29" s="56"/>
      <c r="W29" s="57">
        <f>A12</f>
        <v>0.03</v>
      </c>
      <c r="X29" s="57"/>
      <c r="Y29" s="57"/>
    </row>
    <row r="30" spans="1:25" x14ac:dyDescent="0.2">
      <c r="A30" s="30"/>
      <c r="Q30" s="52"/>
      <c r="R30" s="52"/>
      <c r="S30" s="53"/>
      <c r="T30" s="54"/>
      <c r="U30" s="55"/>
      <c r="V30" s="56"/>
      <c r="W30" s="57"/>
      <c r="X30" s="57"/>
      <c r="Y30" s="57"/>
    </row>
    <row r="31" spans="1:25" x14ac:dyDescent="0.2">
      <c r="A31" s="30"/>
      <c r="Q31" s="52"/>
      <c r="R31" s="52"/>
      <c r="S31" s="53"/>
      <c r="T31" s="54"/>
      <c r="U31" s="55"/>
      <c r="V31" s="56"/>
      <c r="W31" s="57"/>
      <c r="X31" s="57"/>
      <c r="Y31" s="57"/>
    </row>
    <row r="32" spans="1:25" x14ac:dyDescent="0.2">
      <c r="A32" s="30"/>
      <c r="Q32" s="52"/>
      <c r="R32" s="52"/>
      <c r="S32" s="53"/>
      <c r="T32" s="54"/>
      <c r="U32" s="55"/>
      <c r="V32" s="56"/>
      <c r="W32" s="57"/>
      <c r="X32" s="57"/>
      <c r="Y32" s="57"/>
    </row>
    <row r="33" spans="1:3" x14ac:dyDescent="0.2">
      <c r="A33" s="30"/>
    </row>
    <row r="34" spans="1:3" x14ac:dyDescent="0.2">
      <c r="A34" s="30"/>
    </row>
    <row r="44" spans="1:3" x14ac:dyDescent="0.2">
      <c r="A44" s="29" t="str">
        <f>[2]Arkusz10!A3</f>
        <v>Etykiety wierszy</v>
      </c>
      <c r="B44" s="29" t="str">
        <f>[2]Arkusz10!B3</f>
        <v>Suma z Kwota</v>
      </c>
      <c r="C44" s="29"/>
    </row>
    <row r="45" spans="1:3" x14ac:dyDescent="0.2">
      <c r="A45" s="29" t="str">
        <f>[2]Arkusz10!A4</f>
        <v>2005</v>
      </c>
      <c r="B45" s="29">
        <f>[2]Arkusz10!B4</f>
        <v>608846.75999999989</v>
      </c>
      <c r="C45" s="29"/>
    </row>
    <row r="46" spans="1:3" x14ac:dyDescent="0.2">
      <c r="A46" s="29" t="str">
        <f>[2]Arkusz10!A5</f>
        <v>2006</v>
      </c>
      <c r="B46" s="29">
        <f>[2]Arkusz10!B5</f>
        <v>9500</v>
      </c>
      <c r="C46" s="29"/>
    </row>
    <row r="47" spans="1:3" x14ac:dyDescent="0.2">
      <c r="A47" s="29" t="str">
        <f>[2]Arkusz10!A6</f>
        <v>2007</v>
      </c>
      <c r="B47" s="29">
        <f>[2]Arkusz10!B6</f>
        <v>23425</v>
      </c>
      <c r="C47" s="29"/>
    </row>
    <row r="48" spans="1:3" x14ac:dyDescent="0.2">
      <c r="A48" s="29" t="str">
        <f>[2]Arkusz10!A7</f>
        <v>2008</v>
      </c>
      <c r="B48" s="29">
        <f>[2]Arkusz10!B7</f>
        <v>32</v>
      </c>
      <c r="C48" s="29"/>
    </row>
    <row r="49" spans="1:3" x14ac:dyDescent="0.2">
      <c r="A49" s="29" t="str">
        <f>[2]Arkusz10!A8</f>
        <v>2009</v>
      </c>
      <c r="B49" s="29">
        <f>[2]Arkusz10!B8</f>
        <v>26322</v>
      </c>
      <c r="C49" s="29"/>
    </row>
    <row r="50" spans="1:3" x14ac:dyDescent="0.2">
      <c r="A50" s="29" t="str">
        <f>[2]Arkusz10!A9</f>
        <v>Suma końcowa</v>
      </c>
      <c r="B50" s="29">
        <f>[2]Arkusz10!B9</f>
        <v>668125.75999999989</v>
      </c>
      <c r="C50" s="29"/>
    </row>
    <row r="51" spans="1:3" x14ac:dyDescent="0.2">
      <c r="A51" s="29"/>
      <c r="B51" s="29"/>
      <c r="C51" s="29"/>
    </row>
  </sheetData>
  <mergeCells count="7">
    <mergeCell ref="Q1:R5"/>
    <mergeCell ref="Q25:S28"/>
    <mergeCell ref="T25:V28"/>
    <mergeCell ref="W25:Y28"/>
    <mergeCell ref="Q29:S32"/>
    <mergeCell ref="T29:V32"/>
    <mergeCell ref="W29:Y32"/>
  </mergeCell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7">
              <controlPr defaultSize="0" autoFill="0" autoLine="0" autoPict="0">
                <anchor moveWithCells="1">
                  <from>
                    <xdr:col>23</xdr:col>
                    <xdr:colOff>333375</xdr:colOff>
                    <xdr:row>18</xdr:row>
                    <xdr:rowOff>95250</xdr:rowOff>
                  </from>
                  <to>
                    <xdr:col>24</xdr:col>
                    <xdr:colOff>66675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8">
              <controlPr defaultSize="0" autoFill="0" autoLine="0" autoPict="0">
                <anchor moveWithCells="1">
                  <from>
                    <xdr:col>23</xdr:col>
                    <xdr:colOff>333375</xdr:colOff>
                    <xdr:row>15</xdr:row>
                    <xdr:rowOff>114300</xdr:rowOff>
                  </from>
                  <to>
                    <xdr:col>24</xdr:col>
                    <xdr:colOff>66675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9">
              <controlPr defaultSize="0" autoFill="0" autoLine="0" autoPict="0">
                <anchor moveWithCells="1">
                  <from>
                    <xdr:col>23</xdr:col>
                    <xdr:colOff>323850</xdr:colOff>
                    <xdr:row>11</xdr:row>
                    <xdr:rowOff>47625</xdr:rowOff>
                  </from>
                  <to>
                    <xdr:col>24</xdr:col>
                    <xdr:colOff>142875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10">
              <controlPr defaultSize="0" autoFill="0" autoLine="0" autoPict="0">
                <anchor moveWithCells="1">
                  <from>
                    <xdr:col>23</xdr:col>
                    <xdr:colOff>314325</xdr:colOff>
                    <xdr:row>13</xdr:row>
                    <xdr:rowOff>85725</xdr:rowOff>
                  </from>
                  <to>
                    <xdr:col>24</xdr:col>
                    <xdr:colOff>57150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11">
              <controlPr defaultSize="0" autoFill="0" autoLine="0" autoPict="0">
                <anchor moveWithCells="1">
                  <from>
                    <xdr:col>23</xdr:col>
                    <xdr:colOff>314325</xdr:colOff>
                    <xdr:row>8</xdr:row>
                    <xdr:rowOff>76200</xdr:rowOff>
                  </from>
                  <to>
                    <xdr:col>24</xdr:col>
                    <xdr:colOff>47625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Drop Down 13">
              <controlPr defaultSize="0" autoLine="0" autoPict="0" altText="Wybierz walutę">
                <anchor moveWithCells="1">
                  <from>
                    <xdr:col>18</xdr:col>
                    <xdr:colOff>19050</xdr:colOff>
                    <xdr:row>0</xdr:row>
                    <xdr:rowOff>19050</xdr:rowOff>
                  </from>
                  <to>
                    <xdr:col>24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10"/>
      </x14:slicerList>
    </ext>
    <ext xmlns:x15="http://schemas.microsoft.com/office/spreadsheetml/2010/11/main" uri="{7E03D99C-DC04-49d9-9315-930204A7B6E9}">
      <x15:timelineRefs>
        <x15:timelineRef r:id="rId11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Pulpit</vt:lpstr>
      <vt:lpstr>przyklad1</vt:lpstr>
      <vt:lpstr>Porzucone</vt:lpstr>
      <vt:lpstr>Arkusz4</vt:lpstr>
      <vt:lpstr>Arkusz6</vt:lpstr>
      <vt:lpstr>Arkusz7</vt:lpstr>
      <vt:lpstr>przyklad2</vt:lpstr>
      <vt:lpstr>przykład3</vt:lpstr>
      <vt:lpstr>przykład4</vt:lpstr>
      <vt:lpstr>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Matik</dc:creator>
  <cp:lastModifiedBy>ami</cp:lastModifiedBy>
  <dcterms:created xsi:type="dcterms:W3CDTF">2019-02-05T12:52:49Z</dcterms:created>
  <dcterms:modified xsi:type="dcterms:W3CDTF">2019-02-13T21:39:55Z</dcterms:modified>
</cp:coreProperties>
</file>